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e\Richmond Association of REALTORS\Communication Docs - Documents\Marketing Campaigns\WeAreTheR\2020\"/>
    </mc:Choice>
  </mc:AlternateContent>
  <xr:revisionPtr revIDLastSave="920" documentId="6_{0BBE2B73-B4BB-4198-84E7-38D715600562}" xr6:coauthVersionLast="45" xr6:coauthVersionMax="45" xr10:uidLastSave="{A9A66726-AA37-40EE-886E-A01929FEA889}"/>
  <bookViews>
    <workbookView xWindow="9960" yWindow="-9480" windowWidth="32400" windowHeight="11490" xr2:uid="{00000000-000D-0000-FFFF-FFFF00000000}"/>
  </bookViews>
  <sheets>
    <sheet name="Sheet1" sheetId="1" r:id="rId1"/>
  </sheets>
  <definedNames>
    <definedName name="_xlnm.Print_Area" localSheetId="0">Sheet1!$A$1:$J$62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3" i="1" l="1"/>
  <c r="F262" i="1"/>
  <c r="F261" i="1"/>
  <c r="F260" i="1"/>
  <c r="F259" i="1"/>
  <c r="G251" i="1"/>
  <c r="G250" i="1"/>
  <c r="G239" i="1"/>
  <c r="G230" i="1"/>
  <c r="G246" i="1" s="1"/>
  <c r="G263" i="1" s="1"/>
  <c r="G221" i="1"/>
  <c r="G212" i="1"/>
  <c r="G225" i="1" s="1"/>
  <c r="G262" i="1" s="1"/>
  <c r="G203" i="1"/>
  <c r="G194" i="1"/>
  <c r="G207" i="1" s="1"/>
  <c r="G261" i="1" s="1"/>
  <c r="G185" i="1"/>
  <c r="G176" i="1"/>
  <c r="G166" i="1"/>
  <c r="G156" i="1"/>
  <c r="G147" i="1"/>
  <c r="G139" i="1"/>
  <c r="G151" i="1" s="1"/>
  <c r="G258" i="1" s="1"/>
  <c r="G130" i="1"/>
  <c r="G121" i="1"/>
  <c r="G111" i="1"/>
  <c r="G102" i="1"/>
  <c r="G116" i="1" s="1"/>
  <c r="G256" i="1" s="1"/>
  <c r="G93" i="1"/>
  <c r="G85" i="1"/>
  <c r="G97" i="1" s="1"/>
  <c r="G255" i="1" s="1"/>
  <c r="G75" i="1"/>
  <c r="G66" i="1"/>
  <c r="G80" i="1" s="1"/>
  <c r="G254" i="1" s="1"/>
  <c r="G56" i="1"/>
  <c r="G47" i="1"/>
  <c r="G61" i="1" s="1"/>
  <c r="G253" i="1" s="1"/>
  <c r="G34" i="1"/>
  <c r="G32" i="1"/>
  <c r="G31" i="1"/>
  <c r="G30" i="1"/>
  <c r="G23" i="1"/>
  <c r="G19" i="1" s="1"/>
  <c r="G8" i="1"/>
  <c r="E7" i="1"/>
  <c r="G249" i="1" l="1"/>
  <c r="G134" i="1"/>
  <c r="G257" i="1" s="1"/>
  <c r="G189" i="1"/>
  <c r="G260" i="1" s="1"/>
  <c r="G171" i="1"/>
  <c r="G259" i="1" s="1"/>
  <c r="G264" i="1" s="1"/>
  <c r="G29" i="1"/>
  <c r="F47" i="1"/>
  <c r="E47" i="1"/>
  <c r="E66" i="1"/>
  <c r="G42" i="1" l="1"/>
  <c r="G6" i="1"/>
  <c r="G5" i="1" s="1"/>
  <c r="F23" i="1"/>
  <c r="F34" i="1"/>
  <c r="F32" i="1"/>
  <c r="F31" i="1"/>
  <c r="F30" i="1"/>
  <c r="F56" i="1"/>
  <c r="F61" i="1" s="1"/>
  <c r="F253" i="1" s="1"/>
  <c r="E30" i="1" l="1"/>
  <c r="E34" i="1"/>
  <c r="E23" i="1"/>
  <c r="E56" i="1"/>
  <c r="E61" i="1" s="1"/>
  <c r="E31" i="1" l="1"/>
  <c r="E166" i="1"/>
  <c r="F8" i="1"/>
  <c r="F249" i="1" s="1"/>
  <c r="E8" i="1"/>
  <c r="F111" i="1" l="1"/>
  <c r="E111" i="1"/>
  <c r="E253" i="1" l="1"/>
  <c r="E147" i="1" l="1"/>
  <c r="F147" i="1"/>
  <c r="F139" i="1"/>
  <c r="F151" i="1" l="1"/>
  <c r="F258" i="1" s="1"/>
  <c r="F130" i="1" l="1"/>
  <c r="F121" i="1"/>
  <c r="F134" i="1" l="1"/>
  <c r="F257" i="1" s="1"/>
  <c r="F102" i="1"/>
  <c r="F116" i="1" l="1"/>
  <c r="F256" i="1" s="1"/>
  <c r="F252" i="1"/>
  <c r="F19" i="1" l="1"/>
  <c r="F251" i="1"/>
  <c r="F250" i="1"/>
  <c r="F29" i="1" l="1"/>
  <c r="F42" i="1" s="1"/>
  <c r="F93" i="1"/>
  <c r="F85" i="1"/>
  <c r="F97" i="1" l="1"/>
  <c r="F255" i="1" s="1"/>
  <c r="F75" i="1"/>
  <c r="F66" i="1"/>
  <c r="F80" i="1" l="1"/>
  <c r="F254" i="1" s="1"/>
  <c r="F6" i="1" s="1"/>
  <c r="E19" i="1"/>
  <c r="F264" i="1" l="1"/>
  <c r="E32" i="1"/>
  <c r="E29" i="1" s="1"/>
  <c r="E42" i="1" s="1"/>
  <c r="E251" i="1" l="1"/>
  <c r="E250" i="1"/>
  <c r="E239" i="1"/>
  <c r="E203" i="1"/>
  <c r="E93" i="1"/>
  <c r="E75" i="1"/>
  <c r="E268" i="1" l="1"/>
  <c r="E267" i="1"/>
  <c r="E230" i="1"/>
  <c r="E246" i="1" s="1"/>
  <c r="E263" i="1" s="1"/>
  <c r="E221" i="1"/>
  <c r="E212" i="1"/>
  <c r="E194" i="1"/>
  <c r="E185" i="1"/>
  <c r="E176" i="1"/>
  <c r="E156" i="1"/>
  <c r="E171" i="1" s="1"/>
  <c r="E259" i="1" s="1"/>
  <c r="E139" i="1"/>
  <c r="E130" i="1"/>
  <c r="E121" i="1"/>
  <c r="E102" i="1"/>
  <c r="E85" i="1"/>
  <c r="E97" i="1" s="1"/>
  <c r="E255" i="1" s="1"/>
  <c r="E80" i="1"/>
  <c r="E254" i="1" s="1"/>
  <c r="E134" i="1" l="1"/>
  <c r="E257" i="1" s="1"/>
  <c r="E207" i="1"/>
  <c r="E261" i="1" s="1"/>
  <c r="E151" i="1"/>
  <c r="E258" i="1" s="1"/>
  <c r="E189" i="1"/>
  <c r="E260" i="1" s="1"/>
  <c r="E225" i="1"/>
  <c r="E262" i="1" s="1"/>
  <c r="E116" i="1"/>
  <c r="E256" i="1" s="1"/>
  <c r="E249" i="1" l="1"/>
  <c r="E264" i="1" s="1"/>
  <c r="E269" i="1" s="1"/>
  <c r="F7" i="1" l="1"/>
  <c r="F5" i="1" s="1"/>
  <c r="E6" i="1"/>
</calcChain>
</file>

<file path=xl/sharedStrings.xml><?xml version="1.0" encoding="utf-8"?>
<sst xmlns="http://schemas.openxmlformats.org/spreadsheetml/2006/main" count="717" uniqueCount="99">
  <si>
    <t>2020 CVR MLS Marketing Budget: February - December</t>
  </si>
  <si>
    <t>Overview</t>
  </si>
  <si>
    <t>Deadline</t>
  </si>
  <si>
    <t>Publication Date</t>
  </si>
  <si>
    <t>Decription</t>
  </si>
  <si>
    <t>Media</t>
  </si>
  <si>
    <t>Planned Cost</t>
  </si>
  <si>
    <t>Expenditure (So Far)</t>
  </si>
  <si>
    <t>COVID19</t>
  </si>
  <si>
    <t>Audience</t>
  </si>
  <si>
    <t>Message/Notes</t>
  </si>
  <si>
    <t>BUDGET</t>
  </si>
  <si>
    <t>RAR</t>
  </si>
  <si>
    <t>SVAR</t>
  </si>
  <si>
    <t>PRODUCTION</t>
  </si>
  <si>
    <t>Photography Company</t>
  </si>
  <si>
    <t>Photography</t>
  </si>
  <si>
    <t>Models</t>
  </si>
  <si>
    <t>Food</t>
  </si>
  <si>
    <t>Video Production Company</t>
  </si>
  <si>
    <t>Video</t>
  </si>
  <si>
    <t>Web Dev (placeholder)</t>
  </si>
  <si>
    <t>Unplanned PR</t>
  </si>
  <si>
    <t>BROADCAST</t>
  </si>
  <si>
    <t>WCVE - NPR</t>
  </si>
  <si>
    <t>Paid</t>
  </si>
  <si>
    <t>DIGITAL ADS &amp; SEO</t>
  </si>
  <si>
    <t>Social Media Ads</t>
  </si>
  <si>
    <t>RTD - Banner Ads on Richmond.com</t>
  </si>
  <si>
    <t>300x250, 728x90, 320x50 included w/ print ads</t>
  </si>
  <si>
    <t>Richmond Magazine - Rotating Ad</t>
  </si>
  <si>
    <t>Trade</t>
  </si>
  <si>
    <t>$3,000 Value Trade | 300x250 px</t>
  </si>
  <si>
    <t>Richmond BizSense - Daily Newsfeed</t>
  </si>
  <si>
    <t>MWF $2,200 | 200x350 px</t>
  </si>
  <si>
    <t>Virginia Business - Leaderboard</t>
  </si>
  <si>
    <t>RAR - Blog posts as necessary</t>
  </si>
  <si>
    <t>Owned</t>
  </si>
  <si>
    <t>THI - Blog posts as necessary</t>
  </si>
  <si>
    <t>Facebook, Twitter, Instagram, Pinterest posts &amp; graphic design</t>
  </si>
  <si>
    <t xml:space="preserve">Matrix - Banner ads Homesnap/T.H.I. </t>
  </si>
  <si>
    <t>PRINT ADS</t>
  </si>
  <si>
    <t>RTD - Metro Business - 1/2 Page Color Ad</t>
  </si>
  <si>
    <t>Monday x6 Ads Total | 9.89"x4.75"</t>
  </si>
  <si>
    <t>RTD - Metro Business - 1/4 Page</t>
  </si>
  <si>
    <t>Monday x4 Ads Total | 4.89"x4.75"</t>
  </si>
  <si>
    <t>RTD - Saturday Home Cover + Inside Story</t>
  </si>
  <si>
    <t>Richmond Magazine - 1/2 Page Color Ad</t>
  </si>
  <si>
    <t>$25,800 Value Trade | 7.25” w x 4.812” h</t>
  </si>
  <si>
    <t>Virginia Business - 1/2 Page Color</t>
  </si>
  <si>
    <t>Midlothian Lifestyle - Advertorial</t>
  </si>
  <si>
    <t>$3,000 Value</t>
  </si>
  <si>
    <t>Listed Magazine - Feature on Fall Campaign</t>
  </si>
  <si>
    <t xml:space="preserve">Listed Magazine - Ad </t>
  </si>
  <si>
    <t>EMAIL COMMUNICATIONS</t>
  </si>
  <si>
    <t>RAR - eNews</t>
  </si>
  <si>
    <t>RAR - Email Blast 2017 CAMPAIGN</t>
  </si>
  <si>
    <t>RAR - email banners for Homesnap</t>
  </si>
  <si>
    <t>Sub-total</t>
  </si>
  <si>
    <t>February</t>
  </si>
  <si>
    <t xml:space="preserve"> </t>
  </si>
  <si>
    <t>Expenditure</t>
  </si>
  <si>
    <t>Message</t>
  </si>
  <si>
    <t>N/A</t>
  </si>
  <si>
    <t>Public</t>
  </si>
  <si>
    <t>Pinterest Ads</t>
  </si>
  <si>
    <t>Consumer</t>
  </si>
  <si>
    <t>Facebook/Instagram Ads</t>
  </si>
  <si>
    <t>1000x1000</t>
  </si>
  <si>
    <t>Weekly</t>
  </si>
  <si>
    <t>Member</t>
  </si>
  <si>
    <t>RTD - Digital Banner Ads</t>
  </si>
  <si>
    <t>TT | 200x350 px</t>
  </si>
  <si>
    <t>Virginia Business - Half Page Ad</t>
  </si>
  <si>
    <t>7.5" x 4.74"</t>
  </si>
  <si>
    <t>9.89"x4.75" | M Weekly</t>
  </si>
  <si>
    <t>March</t>
  </si>
  <si>
    <t>MWF | 200x350 px</t>
  </si>
  <si>
    <t>4.89"x4.75"</t>
  </si>
  <si>
    <t>April</t>
  </si>
  <si>
    <t>May</t>
  </si>
  <si>
    <t xml:space="preserve"> 300x250 px</t>
  </si>
  <si>
    <t>7.25” w x 4.812” h</t>
  </si>
  <si>
    <t>June</t>
  </si>
  <si>
    <t>July</t>
  </si>
  <si>
    <t>August</t>
  </si>
  <si>
    <t>September</t>
  </si>
  <si>
    <t>October</t>
  </si>
  <si>
    <t>November</t>
  </si>
  <si>
    <t>December</t>
  </si>
  <si>
    <t>Monthly Advertising Expenses</t>
  </si>
  <si>
    <t>Production</t>
  </si>
  <si>
    <t>Web</t>
  </si>
  <si>
    <t>Sept</t>
  </si>
  <si>
    <t>Oct</t>
  </si>
  <si>
    <t>Nov</t>
  </si>
  <si>
    <t>Dec</t>
  </si>
  <si>
    <t>Total</t>
  </si>
  <si>
    <t>Total expense (RAR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</si>
</sst>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entury Gothic"/>
      <family val="2"/>
    </font>
    <font>
      <sz val="12"/>
      <color rgb="FFFF0000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 Gothic"/>
      <family val="2"/>
    </font>
    <font>
      <sz val="12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1"/>
      <name val="Century Gothic"/>
      <family val="2"/>
    </font>
    <font>
      <u/>
      <sz val="11"/>
      <color theme="10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theme="0"/>
      <name val="Century Gothic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19">
    <xf numFmtId="0" fontId="0" fillId="0" borderId="0" xfId="0"/>
    <xf numFmtId="0" fontId="5" fillId="3" borderId="1" xfId="1" quotePrefix="1" applyFont="1" applyFill="1" applyBorder="1" applyAlignment="1">
      <alignment wrapText="1"/>
    </xf>
    <xf numFmtId="0" fontId="4" fillId="3" borderId="1" xfId="1" quotePrefix="1" applyFont="1" applyFill="1" applyBorder="1" applyAlignment="1">
      <alignment horizontal="right" wrapText="1"/>
    </xf>
    <xf numFmtId="8" fontId="6" fillId="3" borderId="1" xfId="0" applyNumberFormat="1" applyFont="1" applyFill="1" applyBorder="1" applyAlignment="1">
      <alignment horizontal="right"/>
    </xf>
    <xf numFmtId="6" fontId="4" fillId="3" borderId="1" xfId="2" applyNumberFormat="1" applyFont="1" applyFill="1" applyBorder="1" applyAlignment="1">
      <alignment horizontal="right"/>
    </xf>
    <xf numFmtId="44" fontId="4" fillId="0" borderId="1" xfId="2" applyFont="1" applyBorder="1" applyAlignment="1">
      <alignment horizontal="right"/>
    </xf>
    <xf numFmtId="8" fontId="8" fillId="2" borderId="1" xfId="0" applyNumberFormat="1" applyFont="1" applyFill="1" applyBorder="1"/>
    <xf numFmtId="6" fontId="7" fillId="2" borderId="1" xfId="2" applyNumberFormat="1" applyFont="1" applyFill="1" applyBorder="1" applyAlignment="1">
      <alignment horizontal="right"/>
    </xf>
    <xf numFmtId="44" fontId="7" fillId="0" borderId="1" xfId="2" applyFont="1" applyBorder="1" applyAlignment="1">
      <alignment horizontal="right"/>
    </xf>
    <xf numFmtId="0" fontId="5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horizontal="right" wrapText="1"/>
    </xf>
    <xf numFmtId="44" fontId="4" fillId="3" borderId="1" xfId="2" applyFont="1" applyFill="1" applyBorder="1" applyAlignment="1">
      <alignment horizontal="right"/>
    </xf>
    <xf numFmtId="44" fontId="4" fillId="2" borderId="1" xfId="2" applyFont="1" applyFill="1" applyBorder="1" applyAlignment="1">
      <alignment horizontal="right"/>
    </xf>
    <xf numFmtId="0" fontId="7" fillId="2" borderId="1" xfId="0" quotePrefix="1" applyFont="1" applyFill="1" applyBorder="1" applyAlignment="1">
      <alignment wrapText="1"/>
    </xf>
    <xf numFmtId="0" fontId="7" fillId="2" borderId="1" xfId="1" applyFont="1" applyFill="1" applyBorder="1" applyAlignment="1">
      <alignment wrapText="1"/>
    </xf>
    <xf numFmtId="0" fontId="7" fillId="2" borderId="1" xfId="1" applyFont="1" applyFill="1" applyBorder="1" applyAlignment="1">
      <alignment horizontal="right" wrapText="1"/>
    </xf>
    <xf numFmtId="44" fontId="7" fillId="2" borderId="1" xfId="2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44" fontId="7" fillId="2" borderId="1" xfId="2" applyFont="1" applyFill="1" applyBorder="1" applyAlignment="1">
      <alignment horizontal="right"/>
    </xf>
    <xf numFmtId="164" fontId="7" fillId="0" borderId="1" xfId="2" applyNumberFormat="1" applyFont="1" applyBorder="1" applyAlignment="1">
      <alignment horizontal="right"/>
    </xf>
    <xf numFmtId="0" fontId="7" fillId="2" borderId="1" xfId="0" quotePrefix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8" fillId="0" borderId="0" xfId="0" applyFont="1"/>
    <xf numFmtId="0" fontId="9" fillId="4" borderId="0" xfId="0" applyFont="1" applyFill="1"/>
    <xf numFmtId="0" fontId="3" fillId="5" borderId="2" xfId="0" applyFont="1" applyFill="1" applyBorder="1"/>
    <xf numFmtId="0" fontId="3" fillId="5" borderId="1" xfId="0" applyFont="1" applyFill="1" applyBorder="1"/>
    <xf numFmtId="0" fontId="3" fillId="0" borderId="0" xfId="0" applyFont="1"/>
    <xf numFmtId="0" fontId="9" fillId="0" borderId="1" xfId="0" applyFont="1" applyBorder="1"/>
    <xf numFmtId="0" fontId="6" fillId="3" borderId="1" xfId="0" applyFont="1" applyFill="1" applyBorder="1"/>
    <xf numFmtId="0" fontId="9" fillId="3" borderId="1" xfId="0" applyFont="1" applyFill="1" applyBorder="1"/>
    <xf numFmtId="6" fontId="8" fillId="0" borderId="1" xfId="0" applyNumberFormat="1" applyFont="1" applyBorder="1"/>
    <xf numFmtId="8" fontId="10" fillId="0" borderId="1" xfId="0" applyNumberFormat="1" applyFont="1" applyBorder="1"/>
    <xf numFmtId="8" fontId="6" fillId="3" borderId="1" xfId="0" applyNumberFormat="1" applyFont="1" applyFill="1" applyBorder="1"/>
    <xf numFmtId="0" fontId="10" fillId="0" borderId="1" xfId="0" applyFont="1" applyBorder="1" applyAlignment="1">
      <alignment horizontal="right"/>
    </xf>
    <xf numFmtId="8" fontId="8" fillId="0" borderId="1" xfId="0" applyNumberFormat="1" applyFont="1" applyBorder="1"/>
    <xf numFmtId="0" fontId="10" fillId="0" borderId="1" xfId="0" applyFont="1" applyBorder="1"/>
    <xf numFmtId="0" fontId="11" fillId="0" borderId="1" xfId="3" applyFont="1" applyBorder="1" applyAlignment="1">
      <alignment horizontal="right"/>
    </xf>
    <xf numFmtId="0" fontId="8" fillId="0" borderId="1" xfId="0" applyFont="1" applyBorder="1"/>
    <xf numFmtId="44" fontId="7" fillId="0" borderId="1" xfId="2" applyFont="1" applyBorder="1" applyAlignment="1">
      <alignment horizontal="right" wrapText="1"/>
    </xf>
    <xf numFmtId="0" fontId="7" fillId="0" borderId="1" xfId="1" quotePrefix="1" applyFont="1" applyBorder="1" applyAlignment="1">
      <alignment horizontal="right" wrapText="1"/>
    </xf>
    <xf numFmtId="8" fontId="6" fillId="0" borderId="1" xfId="0" applyNumberFormat="1" applyFont="1" applyBorder="1" applyAlignment="1">
      <alignment horizontal="right"/>
    </xf>
    <xf numFmtId="0" fontId="5" fillId="0" borderId="1" xfId="1" quotePrefix="1" applyFont="1" applyBorder="1" applyAlignment="1">
      <alignment wrapText="1"/>
    </xf>
    <xf numFmtId="0" fontId="4" fillId="0" borderId="1" xfId="1" quotePrefix="1" applyFont="1" applyBorder="1" applyAlignment="1">
      <alignment horizontal="right" wrapText="1"/>
    </xf>
    <xf numFmtId="6" fontId="4" fillId="0" borderId="1" xfId="2" applyNumberFormat="1" applyFont="1" applyBorder="1" applyAlignment="1">
      <alignment horizontal="right"/>
    </xf>
    <xf numFmtId="0" fontId="13" fillId="6" borderId="0" xfId="0" applyFont="1" applyFill="1"/>
    <xf numFmtId="0" fontId="13" fillId="6" borderId="0" xfId="0" applyFont="1" applyFill="1" applyAlignment="1">
      <alignment wrapText="1"/>
    </xf>
    <xf numFmtId="0" fontId="14" fillId="6" borderId="0" xfId="0" applyFont="1" applyFill="1" applyAlignment="1">
      <alignment wrapText="1"/>
    </xf>
    <xf numFmtId="0" fontId="14" fillId="6" borderId="0" xfId="0" applyFont="1" applyFill="1" applyAlignment="1">
      <alignment horizontal="right" wrapText="1"/>
    </xf>
    <xf numFmtId="165" fontId="14" fillId="6" borderId="0" xfId="2" applyNumberFormat="1" applyFont="1" applyFill="1" applyAlignment="1">
      <alignment horizontal="right"/>
    </xf>
    <xf numFmtId="0" fontId="3" fillId="7" borderId="2" xfId="0" applyFont="1" applyFill="1" applyBorder="1"/>
    <xf numFmtId="0" fontId="4" fillId="2" borderId="1" xfId="0" quotePrefix="1" applyFont="1" applyFill="1" applyBorder="1"/>
    <xf numFmtId="0" fontId="4" fillId="2" borderId="1" xfId="0" quotePrefix="1" applyFont="1" applyFill="1" applyBorder="1" applyAlignment="1">
      <alignment wrapText="1"/>
    </xf>
    <xf numFmtId="0" fontId="15" fillId="2" borderId="1" xfId="0" quotePrefix="1" applyFont="1" applyFill="1" applyBorder="1" applyAlignment="1">
      <alignment wrapText="1"/>
    </xf>
    <xf numFmtId="0" fontId="7" fillId="2" borderId="1" xfId="1" quotePrefix="1" applyFont="1" applyFill="1" applyBorder="1" applyAlignment="1">
      <alignment wrapText="1"/>
    </xf>
    <xf numFmtId="0" fontId="7" fillId="2" borderId="1" xfId="1" quotePrefix="1" applyFont="1" applyFill="1" applyBorder="1" applyAlignment="1">
      <alignment horizontal="right" wrapText="1"/>
    </xf>
    <xf numFmtId="44" fontId="15" fillId="2" borderId="1" xfId="2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7" fillId="2" borderId="1" xfId="0" quotePrefix="1" applyFont="1" applyFill="1" applyBorder="1"/>
    <xf numFmtId="8" fontId="8" fillId="2" borderId="1" xfId="0" applyNumberFormat="1" applyFont="1" applyFill="1" applyBorder="1" applyAlignment="1">
      <alignment horizontal="right"/>
    </xf>
    <xf numFmtId="14" fontId="7" fillId="2" borderId="1" xfId="0" quotePrefix="1" applyNumberFormat="1" applyFont="1" applyFill="1" applyBorder="1" applyAlignment="1">
      <alignment horizontal="left" wrapText="1"/>
    </xf>
    <xf numFmtId="16" fontId="7" fillId="2" borderId="1" xfId="0" quotePrefix="1" applyNumberFormat="1" applyFont="1" applyFill="1" applyBorder="1" applyAlignment="1">
      <alignment wrapText="1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165" fontId="5" fillId="0" borderId="1" xfId="2" applyNumberFormat="1" applyFont="1" applyBorder="1" applyAlignment="1">
      <alignment horizontal="right"/>
    </xf>
    <xf numFmtId="0" fontId="13" fillId="4" borderId="0" xfId="0" applyFont="1" applyFill="1"/>
    <xf numFmtId="0" fontId="13" fillId="4" borderId="0" xfId="0" applyFont="1" applyFill="1" applyAlignment="1">
      <alignment wrapText="1"/>
    </xf>
    <xf numFmtId="0" fontId="14" fillId="4" borderId="0" xfId="0" applyFont="1" applyFill="1" applyAlignment="1">
      <alignment horizontal="right" wrapText="1"/>
    </xf>
    <xf numFmtId="0" fontId="9" fillId="4" borderId="2" xfId="0" applyFont="1" applyFill="1" applyBorder="1"/>
    <xf numFmtId="165" fontId="14" fillId="4" borderId="0" xfId="2" applyNumberFormat="1" applyFont="1" applyFill="1" applyAlignment="1">
      <alignment horizontal="right"/>
    </xf>
    <xf numFmtId="0" fontId="7" fillId="0" borderId="1" xfId="0" applyFont="1" applyBorder="1"/>
    <xf numFmtId="44" fontId="6" fillId="8" borderId="1" xfId="4" applyFont="1" applyFill="1" applyBorder="1" applyAlignment="1">
      <alignment horizontal="right"/>
    </xf>
    <xf numFmtId="165" fontId="7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44" fontId="6" fillId="9" borderId="1" xfId="0" applyNumberFormat="1" applyFont="1" applyFill="1" applyBorder="1" applyAlignment="1">
      <alignment horizontal="right"/>
    </xf>
    <xf numFmtId="164" fontId="4" fillId="2" borderId="1" xfId="2" applyNumberFormat="1" applyFont="1" applyFill="1" applyBorder="1" applyAlignment="1">
      <alignment horizontal="right"/>
    </xf>
    <xf numFmtId="165" fontId="5" fillId="3" borderId="1" xfId="2" applyNumberFormat="1" applyFont="1" applyFill="1" applyBorder="1" applyAlignment="1">
      <alignment horizontal="right"/>
    </xf>
    <xf numFmtId="0" fontId="6" fillId="2" borderId="1" xfId="0" applyFont="1" applyFill="1" applyBorder="1"/>
    <xf numFmtId="0" fontId="9" fillId="2" borderId="1" xfId="0" applyFont="1" applyFill="1" applyBorder="1"/>
    <xf numFmtId="9" fontId="10" fillId="0" borderId="1" xfId="0" applyNumberFormat="1" applyFont="1" applyBorder="1"/>
    <xf numFmtId="165" fontId="7" fillId="2" borderId="1" xfId="2" applyNumberFormat="1" applyFont="1" applyFill="1" applyBorder="1" applyAlignment="1">
      <alignment horizontal="right"/>
    </xf>
    <xf numFmtId="44" fontId="6" fillId="3" borderId="1" xfId="0" applyNumberFormat="1" applyFont="1" applyFill="1" applyBorder="1" applyAlignment="1">
      <alignment horizontal="right"/>
    </xf>
    <xf numFmtId="8" fontId="6" fillId="2" borderId="1" xfId="0" applyNumberFormat="1" applyFont="1" applyFill="1" applyBorder="1"/>
    <xf numFmtId="0" fontId="7" fillId="0" borderId="1" xfId="1" quotePrefix="1" applyFont="1" applyBorder="1" applyAlignment="1">
      <alignment wrapText="1"/>
    </xf>
    <xf numFmtId="0" fontId="7" fillId="0" borderId="1" xfId="1" applyFont="1" applyBorder="1" applyAlignment="1">
      <alignment horizontal="right" wrapText="1"/>
    </xf>
    <xf numFmtId="0" fontId="7" fillId="10" borderId="1" xfId="0" applyFont="1" applyFill="1" applyBorder="1" applyAlignment="1">
      <alignment wrapText="1"/>
    </xf>
    <xf numFmtId="0" fontId="7" fillId="10" borderId="1" xfId="0" applyFont="1" applyFill="1" applyBorder="1" applyAlignment="1">
      <alignment horizontal="right" wrapText="1"/>
    </xf>
    <xf numFmtId="0" fontId="7" fillId="10" borderId="1" xfId="0" applyFont="1" applyFill="1" applyBorder="1"/>
    <xf numFmtId="0" fontId="5" fillId="10" borderId="1" xfId="0" applyFont="1" applyFill="1" applyBorder="1" applyAlignment="1">
      <alignment wrapText="1"/>
    </xf>
    <xf numFmtId="44" fontId="6" fillId="10" borderId="1" xfId="4" applyFont="1" applyFill="1" applyBorder="1" applyAlignment="1">
      <alignment horizontal="right"/>
    </xf>
    <xf numFmtId="165" fontId="5" fillId="10" borderId="1" xfId="2" applyNumberFormat="1" applyFont="1" applyFill="1" applyBorder="1" applyAlignment="1">
      <alignment horizontal="right"/>
    </xf>
    <xf numFmtId="0" fontId="7" fillId="0" borderId="1" xfId="1" applyFont="1" applyBorder="1" applyAlignment="1">
      <alignment wrapText="1"/>
    </xf>
    <xf numFmtId="14" fontId="7" fillId="0" borderId="1" xfId="0" quotePrefix="1" applyNumberFormat="1" applyFont="1" applyBorder="1" applyAlignment="1">
      <alignment horizontal="left" wrapText="1"/>
    </xf>
    <xf numFmtId="0" fontId="7" fillId="10" borderId="1" xfId="1" applyFont="1" applyFill="1" applyBorder="1" applyAlignment="1">
      <alignment horizontal="right" wrapText="1"/>
    </xf>
    <xf numFmtId="0" fontId="5" fillId="10" borderId="1" xfId="1" applyFont="1" applyFill="1" applyBorder="1" applyAlignment="1">
      <alignment wrapText="1"/>
    </xf>
    <xf numFmtId="44" fontId="6" fillId="10" borderId="1" xfId="4" applyFont="1" applyFill="1" applyBorder="1"/>
    <xf numFmtId="165" fontId="5" fillId="11" borderId="1" xfId="2" applyNumberFormat="1" applyFont="1" applyFill="1" applyBorder="1" applyAlignment="1">
      <alignment horizontal="right"/>
    </xf>
    <xf numFmtId="0" fontId="5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8" fontId="6" fillId="11" borderId="1" xfId="0" applyNumberFormat="1" applyFont="1" applyFill="1" applyBorder="1" applyAlignment="1">
      <alignment horizontal="right"/>
    </xf>
    <xf numFmtId="6" fontId="8" fillId="8" borderId="1" xfId="0" applyNumberFormat="1" applyFont="1" applyFill="1" applyBorder="1"/>
    <xf numFmtId="0" fontId="9" fillId="8" borderId="1" xfId="0" applyFont="1" applyFill="1" applyBorder="1"/>
    <xf numFmtId="8" fontId="10" fillId="8" borderId="1" xfId="0" applyNumberFormat="1" applyFont="1" applyFill="1" applyBorder="1"/>
    <xf numFmtId="0" fontId="6" fillId="9" borderId="1" xfId="0" applyFont="1" applyFill="1" applyBorder="1"/>
    <xf numFmtId="0" fontId="9" fillId="9" borderId="1" xfId="0" applyFont="1" applyFill="1" applyBorder="1"/>
    <xf numFmtId="8" fontId="6" fillId="9" borderId="1" xfId="0" applyNumberFormat="1" applyFont="1" applyFill="1" applyBorder="1" applyAlignment="1">
      <alignment horizontal="right"/>
    </xf>
    <xf numFmtId="0" fontId="3" fillId="9" borderId="1" xfId="0" applyFont="1" applyFill="1" applyBorder="1"/>
    <xf numFmtId="0" fontId="7" fillId="11" borderId="1" xfId="1" quotePrefix="1" applyFont="1" applyFill="1" applyBorder="1" applyAlignment="1">
      <alignment horizontal="right" wrapText="1"/>
    </xf>
    <xf numFmtId="44" fontId="7" fillId="11" borderId="1" xfId="2" applyFont="1" applyFill="1" applyBorder="1" applyAlignment="1">
      <alignment horizontal="right" wrapText="1"/>
    </xf>
    <xf numFmtId="165" fontId="4" fillId="3" borderId="1" xfId="2" applyNumberFormat="1" applyFont="1" applyFill="1" applyBorder="1" applyAlignment="1">
      <alignment horizontal="right"/>
    </xf>
    <xf numFmtId="165" fontId="6" fillId="3" borderId="1" xfId="4" applyNumberFormat="1" applyFont="1" applyFill="1" applyBorder="1" applyAlignment="1">
      <alignment horizontal="right"/>
    </xf>
    <xf numFmtId="165" fontId="6" fillId="3" borderId="1" xfId="0" applyNumberFormat="1" applyFont="1" applyFill="1" applyBorder="1" applyAlignment="1">
      <alignment horizontal="right"/>
    </xf>
    <xf numFmtId="44" fontId="6" fillId="10" borderId="1" xfId="4" applyNumberFormat="1" applyFont="1" applyFill="1" applyBorder="1"/>
    <xf numFmtId="165" fontId="10" fillId="8" borderId="1" xfId="0" applyNumberFormat="1" applyFont="1" applyFill="1" applyBorder="1"/>
    <xf numFmtId="8" fontId="6" fillId="10" borderId="1" xfId="4" applyNumberFormat="1" applyFont="1" applyFill="1" applyBorder="1" applyAlignment="1">
      <alignment horizontal="right"/>
    </xf>
    <xf numFmtId="0" fontId="9" fillId="4" borderId="0" xfId="0" applyFont="1" applyFill="1" applyBorder="1"/>
  </cellXfs>
  <cellStyles count="5">
    <cellStyle name="Currency" xfId="4" builtinId="4"/>
    <cellStyle name="Currency 2" xfId="2" xr:uid="{00000000-0005-0000-0000-000001000000}"/>
    <cellStyle name="Hyperlink" xfId="3" builtinId="8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9"/>
  <sheetViews>
    <sheetView tabSelected="1" zoomScale="80" zoomScaleNormal="80" workbookViewId="0">
      <selection activeCell="D1" sqref="D1:D1048576"/>
    </sheetView>
  </sheetViews>
  <sheetFormatPr defaultColWidth="18.5703125" defaultRowHeight="13.5"/>
  <cols>
    <col min="1" max="2" width="18.5703125" style="24"/>
    <col min="3" max="3" width="51.5703125" style="24" bestFit="1" customWidth="1"/>
    <col min="4" max="4" width="14.7109375" style="24" bestFit="1" customWidth="1"/>
    <col min="5" max="5" width="17.85546875" style="24" customWidth="1"/>
    <col min="6" max="6" width="22.42578125" style="24" customWidth="1"/>
    <col min="7" max="7" width="13.5703125" style="24" customWidth="1"/>
    <col min="8" max="8" width="13.140625" style="24" bestFit="1" customWidth="1"/>
    <col min="9" max="9" width="51" style="24" customWidth="1"/>
    <col min="10" max="16384" width="18.5703125" style="24"/>
  </cols>
  <sheetData>
    <row r="1" spans="1:10" ht="14.1">
      <c r="A1" s="23" t="s">
        <v>0</v>
      </c>
    </row>
    <row r="3" spans="1:10" ht="14.1">
      <c r="A3" s="25" t="s">
        <v>1</v>
      </c>
      <c r="B3" s="25"/>
      <c r="C3" s="25"/>
      <c r="D3" s="25"/>
      <c r="E3" s="25"/>
      <c r="F3" s="25"/>
      <c r="G3" s="25"/>
      <c r="H3" s="25"/>
      <c r="I3" s="25"/>
    </row>
    <row r="4" spans="1:10" ht="14.1">
      <c r="A4" s="26" t="s">
        <v>2</v>
      </c>
      <c r="B4" s="26" t="s">
        <v>3</v>
      </c>
      <c r="C4" s="26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7" t="s">
        <v>10</v>
      </c>
      <c r="J4" s="28"/>
    </row>
    <row r="5" spans="1:10" ht="14.1">
      <c r="A5" s="29"/>
      <c r="B5" s="29"/>
      <c r="C5" s="106" t="s">
        <v>11</v>
      </c>
      <c r="D5" s="107"/>
      <c r="E5" s="108">
        <v>75000</v>
      </c>
      <c r="F5" s="76">
        <f>SUM(F254,F7)</f>
        <v>11685.05</v>
      </c>
      <c r="G5" s="108">
        <f>G6</f>
        <v>39754.75</v>
      </c>
      <c r="H5" s="109"/>
      <c r="I5" s="29"/>
    </row>
    <row r="6" spans="1:10" ht="14.1">
      <c r="A6" s="29"/>
      <c r="B6" s="29"/>
      <c r="C6" s="103" t="s">
        <v>12</v>
      </c>
      <c r="D6" s="104"/>
      <c r="E6" s="105">
        <f>E5*0.9</f>
        <v>67500</v>
      </c>
      <c r="F6" s="116">
        <f>F254</f>
        <v>4185.05</v>
      </c>
      <c r="G6" s="105">
        <f>SUM(G8,G13,G15,G17,G19,G29,G38)</f>
        <v>39754.75</v>
      </c>
      <c r="H6" s="104"/>
      <c r="I6" s="29"/>
    </row>
    <row r="7" spans="1:10" ht="14.1">
      <c r="A7" s="29"/>
      <c r="B7" s="29"/>
      <c r="C7" s="103" t="s">
        <v>13</v>
      </c>
      <c r="D7" s="104"/>
      <c r="E7" s="105">
        <f>E5*0.1</f>
        <v>7500</v>
      </c>
      <c r="F7" s="105">
        <f>E7</f>
        <v>7500</v>
      </c>
      <c r="G7" s="105">
        <v>7500</v>
      </c>
      <c r="H7" s="104"/>
      <c r="I7" s="29"/>
    </row>
    <row r="8" spans="1:10" ht="14.1">
      <c r="A8" s="29"/>
      <c r="B8" s="29"/>
      <c r="C8" s="30" t="s">
        <v>14</v>
      </c>
      <c r="D8" s="31"/>
      <c r="E8" s="34">
        <f>SUM(E9:E12)</f>
        <v>11400</v>
      </c>
      <c r="F8" s="34">
        <f>SUM(F9:F12)</f>
        <v>0</v>
      </c>
      <c r="G8" s="34">
        <f>SUM(G9:G12)</f>
        <v>0</v>
      </c>
      <c r="H8" s="31"/>
      <c r="I8" s="29"/>
    </row>
    <row r="9" spans="1:10" ht="14.1">
      <c r="A9" s="29"/>
      <c r="B9" s="29"/>
      <c r="C9" s="39" t="s">
        <v>15</v>
      </c>
      <c r="D9" s="35" t="s">
        <v>16</v>
      </c>
      <c r="E9" s="36">
        <v>8500</v>
      </c>
      <c r="F9" s="36"/>
      <c r="G9" s="36">
        <v>0</v>
      </c>
      <c r="H9" s="29"/>
      <c r="I9" s="29"/>
    </row>
    <row r="10" spans="1:10" ht="14.1">
      <c r="A10" s="29"/>
      <c r="B10" s="29"/>
      <c r="C10" s="39" t="s">
        <v>17</v>
      </c>
      <c r="D10" s="35" t="s">
        <v>16</v>
      </c>
      <c r="E10" s="36">
        <v>700</v>
      </c>
      <c r="F10" s="36"/>
      <c r="G10" s="36">
        <v>0</v>
      </c>
      <c r="H10" s="29"/>
      <c r="I10" s="29"/>
    </row>
    <row r="11" spans="1:10" ht="14.1">
      <c r="A11" s="29"/>
      <c r="B11" s="29"/>
      <c r="C11" s="39" t="s">
        <v>18</v>
      </c>
      <c r="D11" s="35" t="s">
        <v>16</v>
      </c>
      <c r="E11" s="36">
        <v>200</v>
      </c>
      <c r="F11" s="36"/>
      <c r="G11" s="36">
        <v>0</v>
      </c>
      <c r="H11" s="29"/>
      <c r="I11" s="29"/>
    </row>
    <row r="12" spans="1:10" ht="14.1">
      <c r="A12" s="29"/>
      <c r="B12" s="29"/>
      <c r="C12" s="39" t="s">
        <v>19</v>
      </c>
      <c r="D12" s="35" t="s">
        <v>20</v>
      </c>
      <c r="E12" s="36">
        <v>2000</v>
      </c>
      <c r="F12" s="6"/>
      <c r="G12" s="36">
        <v>0</v>
      </c>
      <c r="H12" s="29"/>
      <c r="I12" s="29"/>
    </row>
    <row r="13" spans="1:10" ht="15.95">
      <c r="A13" s="29"/>
      <c r="B13" s="29"/>
      <c r="C13" s="1" t="s">
        <v>21</v>
      </c>
      <c r="D13" s="2"/>
      <c r="E13" s="3">
        <v>2500</v>
      </c>
      <c r="F13" s="3">
        <v>0</v>
      </c>
      <c r="G13" s="3">
        <v>0</v>
      </c>
      <c r="H13" s="4"/>
      <c r="I13" s="5"/>
    </row>
    <row r="14" spans="1:10" ht="15.95">
      <c r="A14" s="29"/>
      <c r="B14" s="29"/>
      <c r="C14" s="43"/>
      <c r="D14" s="44"/>
      <c r="E14" s="42"/>
      <c r="F14" s="45"/>
      <c r="G14" s="45"/>
      <c r="H14" s="45"/>
      <c r="I14" s="5"/>
    </row>
    <row r="15" spans="1:10" ht="15.95">
      <c r="A15" s="29"/>
      <c r="B15" s="29"/>
      <c r="C15" s="1" t="s">
        <v>22</v>
      </c>
      <c r="D15" s="2"/>
      <c r="E15" s="3">
        <v>2000</v>
      </c>
      <c r="F15" s="3">
        <v>0</v>
      </c>
      <c r="G15" s="3">
        <v>0</v>
      </c>
      <c r="H15" s="4"/>
      <c r="I15" s="5"/>
    </row>
    <row r="16" spans="1:10" ht="14.1">
      <c r="A16" s="29"/>
      <c r="B16" s="29"/>
      <c r="C16" s="37"/>
      <c r="D16" s="35"/>
      <c r="E16" s="36"/>
      <c r="F16" s="29"/>
      <c r="G16" s="29"/>
      <c r="H16" s="29"/>
      <c r="I16" s="38"/>
    </row>
    <row r="17" spans="1:9" ht="15.95">
      <c r="A17" s="39"/>
      <c r="B17" s="39"/>
      <c r="C17" s="1" t="s">
        <v>23</v>
      </c>
      <c r="D17" s="2"/>
      <c r="E17" s="3">
        <v>0</v>
      </c>
      <c r="F17" s="3">
        <v>0</v>
      </c>
      <c r="G17" s="3">
        <v>0</v>
      </c>
      <c r="H17" s="4"/>
      <c r="I17" s="5"/>
    </row>
    <row r="18" spans="1:9" ht="15.95">
      <c r="A18" s="39"/>
      <c r="B18" s="39"/>
      <c r="C18" s="85" t="s">
        <v>24</v>
      </c>
      <c r="D18" s="41" t="s">
        <v>25</v>
      </c>
      <c r="E18" s="36">
        <v>0</v>
      </c>
      <c r="F18" s="36"/>
      <c r="G18" s="36"/>
      <c r="H18" s="7"/>
      <c r="I18" s="8"/>
    </row>
    <row r="19" spans="1:9" ht="15.95">
      <c r="A19" s="39"/>
      <c r="B19" s="39"/>
      <c r="C19" s="9" t="s">
        <v>26</v>
      </c>
      <c r="D19" s="10"/>
      <c r="E19" s="3">
        <f>SUM(E20:E28)</f>
        <v>29500</v>
      </c>
      <c r="F19" s="3">
        <f>SUM(F20:F28)</f>
        <v>7500</v>
      </c>
      <c r="G19" s="3">
        <f>SUM(G20:G28)</f>
        <v>27500</v>
      </c>
      <c r="H19" s="11"/>
      <c r="I19" s="12"/>
    </row>
    <row r="20" spans="1:9" ht="15.95">
      <c r="A20" s="39"/>
      <c r="B20" s="39"/>
      <c r="C20" s="93" t="s">
        <v>27</v>
      </c>
      <c r="D20" s="86" t="s">
        <v>25</v>
      </c>
      <c r="E20" s="36">
        <v>2000</v>
      </c>
      <c r="F20" s="36">
        <v>0</v>
      </c>
      <c r="G20" s="36">
        <v>0</v>
      </c>
      <c r="H20" s="16"/>
      <c r="I20" s="16"/>
    </row>
    <row r="21" spans="1:9" ht="15.95">
      <c r="A21" s="39"/>
      <c r="B21" s="39"/>
      <c r="C21" s="64" t="s">
        <v>28</v>
      </c>
      <c r="D21" s="65" t="s">
        <v>25</v>
      </c>
      <c r="E21" s="36">
        <v>0</v>
      </c>
      <c r="F21" s="36">
        <v>0</v>
      </c>
      <c r="G21" s="36">
        <v>0</v>
      </c>
      <c r="H21" s="16"/>
      <c r="I21" s="16" t="s">
        <v>29</v>
      </c>
    </row>
    <row r="22" spans="1:9" ht="15.95">
      <c r="A22" s="39"/>
      <c r="B22" s="39"/>
      <c r="C22" s="17" t="s">
        <v>30</v>
      </c>
      <c r="D22" s="18" t="s">
        <v>31</v>
      </c>
      <c r="E22" s="6">
        <v>0</v>
      </c>
      <c r="F22" s="6">
        <v>0</v>
      </c>
      <c r="G22" s="6">
        <v>0</v>
      </c>
      <c r="H22" s="16"/>
      <c r="I22" s="20" t="s">
        <v>32</v>
      </c>
    </row>
    <row r="23" spans="1:9" ht="15.95">
      <c r="A23" s="39"/>
      <c r="B23" s="39"/>
      <c r="C23" s="64" t="s">
        <v>33</v>
      </c>
      <c r="D23" s="65" t="s">
        <v>25</v>
      </c>
      <c r="E23" s="36">
        <f>SUM(E55,E74,E92,E109,E129,E146,E164,E184,E202,E220,E238)</f>
        <v>27500</v>
      </c>
      <c r="F23" s="36">
        <f>SUM(F55,F74,F92,F109,F129,F146,F164,F184,F202,F220,F238)</f>
        <v>7500</v>
      </c>
      <c r="G23" s="36">
        <f>SUM(G55,G74,G92,G109,G129,G146,G164,G184,G202,G220,G238)</f>
        <v>27500</v>
      </c>
      <c r="H23" s="16"/>
      <c r="I23" s="20" t="s">
        <v>34</v>
      </c>
    </row>
    <row r="24" spans="1:9" ht="15.95">
      <c r="A24" s="39"/>
      <c r="B24" s="39"/>
      <c r="C24" s="64" t="s">
        <v>35</v>
      </c>
      <c r="D24" s="65" t="s">
        <v>25</v>
      </c>
      <c r="E24" s="6">
        <v>0</v>
      </c>
      <c r="F24" s="6">
        <v>0</v>
      </c>
      <c r="G24" s="6">
        <v>0</v>
      </c>
      <c r="H24" s="16"/>
      <c r="I24" s="20"/>
    </row>
    <row r="25" spans="1:9" ht="15.95">
      <c r="A25" s="39"/>
      <c r="B25" s="39"/>
      <c r="C25" s="14" t="s">
        <v>36</v>
      </c>
      <c r="D25" s="15" t="s">
        <v>37</v>
      </c>
      <c r="E25" s="6">
        <v>0</v>
      </c>
      <c r="F25" s="6">
        <v>0</v>
      </c>
      <c r="G25" s="6">
        <v>0</v>
      </c>
      <c r="H25" s="16"/>
      <c r="I25" s="16"/>
    </row>
    <row r="26" spans="1:9" ht="15.95">
      <c r="A26" s="39"/>
      <c r="B26" s="39"/>
      <c r="C26" s="17" t="s">
        <v>38</v>
      </c>
      <c r="D26" s="15" t="s">
        <v>37</v>
      </c>
      <c r="E26" s="6">
        <v>0</v>
      </c>
      <c r="F26" s="6">
        <v>0</v>
      </c>
      <c r="G26" s="6">
        <v>0</v>
      </c>
      <c r="H26" s="19"/>
      <c r="I26" s="19"/>
    </row>
    <row r="27" spans="1:9" ht="17.100000000000001" customHeight="1">
      <c r="A27" s="39"/>
      <c r="B27" s="13"/>
      <c r="C27" s="17" t="s">
        <v>39</v>
      </c>
      <c r="D27" s="18" t="s">
        <v>37</v>
      </c>
      <c r="E27" s="6">
        <v>0</v>
      </c>
      <c r="F27" s="6">
        <v>0</v>
      </c>
      <c r="G27" s="6">
        <v>0</v>
      </c>
      <c r="H27" s="16"/>
      <c r="I27" s="16"/>
    </row>
    <row r="28" spans="1:9" ht="15.95">
      <c r="A28" s="39"/>
      <c r="B28" s="39"/>
      <c r="C28" s="13" t="s">
        <v>40</v>
      </c>
      <c r="D28" s="21" t="s">
        <v>37</v>
      </c>
      <c r="E28" s="6">
        <v>0</v>
      </c>
      <c r="F28" s="6">
        <v>0</v>
      </c>
      <c r="G28" s="6">
        <v>0</v>
      </c>
      <c r="H28" s="16"/>
      <c r="I28" s="40"/>
    </row>
    <row r="29" spans="1:9" ht="15.95">
      <c r="A29" s="39"/>
      <c r="B29" s="39"/>
      <c r="C29" s="9" t="s">
        <v>41</v>
      </c>
      <c r="D29" s="10"/>
      <c r="E29" s="113">
        <f>SUM(E30:E37)</f>
        <v>21658.6</v>
      </c>
      <c r="F29" s="114">
        <f>SUM(F30:F37)</f>
        <v>9739.75</v>
      </c>
      <c r="G29" s="114">
        <f>SUM(G30:G37)</f>
        <v>12254.75</v>
      </c>
      <c r="H29" s="112"/>
      <c r="I29" s="12"/>
    </row>
    <row r="30" spans="1:9" ht="15.95">
      <c r="A30" s="39"/>
      <c r="B30" s="39"/>
      <c r="C30" s="93" t="s">
        <v>42</v>
      </c>
      <c r="D30" s="86" t="s">
        <v>25</v>
      </c>
      <c r="E30" s="36">
        <f>SUM(E58,E167,E76,E186,E204,E222,E241)</f>
        <v>7382.9</v>
      </c>
      <c r="F30" s="36">
        <f>SUM(F58,F167,F76,F186,F204,F222,F241)</f>
        <v>2109.4</v>
      </c>
      <c r="G30" s="36">
        <f>SUM(G58,G167,G76,G186,G204,G222,G241)</f>
        <v>2109.4</v>
      </c>
      <c r="H30" s="19"/>
      <c r="I30" s="20" t="s">
        <v>43</v>
      </c>
    </row>
    <row r="31" spans="1:9" ht="15.95">
      <c r="A31" s="39"/>
      <c r="B31" s="39"/>
      <c r="C31" s="64" t="s">
        <v>44</v>
      </c>
      <c r="D31" s="65" t="s">
        <v>25</v>
      </c>
      <c r="E31" s="36">
        <f>SUM(E77,E131)</f>
        <v>1260.7</v>
      </c>
      <c r="F31" s="36">
        <f>SUM(F77,F131)</f>
        <v>630.35</v>
      </c>
      <c r="G31" s="36">
        <f>SUM(G77,G131)</f>
        <v>630.35</v>
      </c>
      <c r="H31" s="16"/>
      <c r="I31" s="20" t="s">
        <v>45</v>
      </c>
    </row>
    <row r="32" spans="1:9" ht="15.95">
      <c r="A32" s="39"/>
      <c r="B32" s="39"/>
      <c r="C32" s="93" t="s">
        <v>46</v>
      </c>
      <c r="D32" s="65" t="s">
        <v>25</v>
      </c>
      <c r="E32" s="36">
        <f>E240</f>
        <v>2515</v>
      </c>
      <c r="F32" s="36">
        <f>F240</f>
        <v>0</v>
      </c>
      <c r="G32" s="36">
        <f>G240</f>
        <v>2515</v>
      </c>
      <c r="H32" s="16"/>
      <c r="I32" s="20"/>
    </row>
    <row r="33" spans="1:9" ht="15.95">
      <c r="A33" s="39"/>
      <c r="B33" s="39"/>
      <c r="C33" s="14" t="s">
        <v>47</v>
      </c>
      <c r="D33" s="15" t="s">
        <v>31</v>
      </c>
      <c r="E33" s="6">
        <v>0</v>
      </c>
      <c r="F33" s="6">
        <v>0</v>
      </c>
      <c r="G33" s="6">
        <v>0</v>
      </c>
      <c r="H33" s="16"/>
      <c r="I33" s="20" t="s">
        <v>48</v>
      </c>
    </row>
    <row r="34" spans="1:9" ht="15.95">
      <c r="A34" s="39"/>
      <c r="B34" s="39"/>
      <c r="C34" s="64" t="s">
        <v>49</v>
      </c>
      <c r="D34" s="86" t="s">
        <v>25</v>
      </c>
      <c r="E34" s="33">
        <f>SUM(E57,E94,E148)</f>
        <v>10500</v>
      </c>
      <c r="F34" s="33">
        <f>SUM(F57,F94,F148)</f>
        <v>7000</v>
      </c>
      <c r="G34" s="33">
        <f>SUM(G57,G94,G148)</f>
        <v>7000</v>
      </c>
      <c r="H34" s="16"/>
      <c r="I34" s="20"/>
    </row>
    <row r="35" spans="1:9" ht="15.95">
      <c r="A35" s="39"/>
      <c r="B35" s="39"/>
      <c r="C35" s="64" t="s">
        <v>50</v>
      </c>
      <c r="D35" s="15" t="s">
        <v>31</v>
      </c>
      <c r="E35" s="6">
        <v>0</v>
      </c>
      <c r="F35" s="6">
        <v>0</v>
      </c>
      <c r="G35" s="6">
        <v>0</v>
      </c>
      <c r="H35" s="16"/>
      <c r="I35" s="20" t="s">
        <v>51</v>
      </c>
    </row>
    <row r="36" spans="1:9" ht="15.95">
      <c r="A36" s="39"/>
      <c r="B36" s="39"/>
      <c r="C36" s="17" t="s">
        <v>52</v>
      </c>
      <c r="D36" s="18" t="s">
        <v>37</v>
      </c>
      <c r="E36" s="6">
        <v>0</v>
      </c>
      <c r="F36" s="6">
        <v>0</v>
      </c>
      <c r="G36" s="6">
        <v>0</v>
      </c>
      <c r="H36" s="16"/>
      <c r="I36" s="20"/>
    </row>
    <row r="37" spans="1:9" ht="15.95">
      <c r="A37" s="39"/>
      <c r="B37" s="39"/>
      <c r="C37" s="17" t="s">
        <v>53</v>
      </c>
      <c r="D37" s="18" t="s">
        <v>37</v>
      </c>
      <c r="E37" s="6">
        <v>0</v>
      </c>
      <c r="F37" s="6">
        <v>0</v>
      </c>
      <c r="G37" s="6">
        <v>0</v>
      </c>
      <c r="H37" s="16"/>
      <c r="I37" s="20"/>
    </row>
    <row r="38" spans="1:9" ht="15.95">
      <c r="A38" s="39"/>
      <c r="B38" s="39"/>
      <c r="C38" s="9" t="s">
        <v>54</v>
      </c>
      <c r="D38" s="10"/>
      <c r="E38" s="3">
        <v>0</v>
      </c>
      <c r="F38" s="3">
        <v>0</v>
      </c>
      <c r="G38" s="3">
        <v>0</v>
      </c>
      <c r="H38" s="11"/>
      <c r="I38" s="20"/>
    </row>
    <row r="39" spans="1:9" ht="15.95">
      <c r="A39" s="39"/>
      <c r="B39" s="39"/>
      <c r="C39" s="17" t="s">
        <v>55</v>
      </c>
      <c r="D39" s="18" t="s">
        <v>37</v>
      </c>
      <c r="E39" s="6">
        <v>0</v>
      </c>
      <c r="F39" s="6">
        <v>0</v>
      </c>
      <c r="G39" s="6"/>
      <c r="H39" s="16"/>
      <c r="I39" s="20"/>
    </row>
    <row r="40" spans="1:9" ht="15.95">
      <c r="A40" s="39"/>
      <c r="B40" s="39"/>
      <c r="C40" s="17" t="s">
        <v>56</v>
      </c>
      <c r="D40" s="18" t="s">
        <v>37</v>
      </c>
      <c r="E40" s="6">
        <v>0</v>
      </c>
      <c r="F40" s="6">
        <v>0</v>
      </c>
      <c r="G40" s="6"/>
      <c r="H40" s="16"/>
      <c r="I40" s="20"/>
    </row>
    <row r="41" spans="1:9" ht="15.95">
      <c r="A41" s="39"/>
      <c r="B41" s="39"/>
      <c r="C41" s="13" t="s">
        <v>57</v>
      </c>
      <c r="D41" s="21" t="s">
        <v>37</v>
      </c>
      <c r="E41" s="6">
        <v>0</v>
      </c>
      <c r="F41" s="6">
        <v>0</v>
      </c>
      <c r="G41" s="6"/>
      <c r="H41" s="16"/>
      <c r="I41" s="20"/>
    </row>
    <row r="42" spans="1:9" ht="15.95">
      <c r="A42" s="39"/>
      <c r="B42" s="99" t="s">
        <v>58</v>
      </c>
      <c r="C42" s="99"/>
      <c r="D42" s="110"/>
      <c r="E42" s="102">
        <f>SUM(E8,E13,E15,E17,E19,E29,E38)</f>
        <v>67058.600000000006</v>
      </c>
      <c r="F42" s="102">
        <f>SUM(F8,F13,F15,F17,F19,F29,F38)</f>
        <v>17239.75</v>
      </c>
      <c r="G42" s="102">
        <f>SUM(G8,G13,G15,G17,G19,G29,G38)</f>
        <v>39754.75</v>
      </c>
      <c r="H42" s="111"/>
      <c r="I42" s="20"/>
    </row>
    <row r="43" spans="1:9" ht="15.95">
      <c r="A43" s="46" t="s">
        <v>59</v>
      </c>
      <c r="B43" s="47" t="s">
        <v>60</v>
      </c>
      <c r="C43" s="48"/>
      <c r="D43" s="49"/>
      <c r="E43" s="50"/>
      <c r="F43" s="50"/>
      <c r="G43" s="50"/>
      <c r="H43" s="50"/>
      <c r="I43" s="50"/>
    </row>
    <row r="44" spans="1:9" ht="14.1">
      <c r="A44" s="51" t="s">
        <v>2</v>
      </c>
      <c r="B44" s="51" t="s">
        <v>3</v>
      </c>
      <c r="C44" s="51" t="s">
        <v>4</v>
      </c>
      <c r="D44" s="51" t="s">
        <v>5</v>
      </c>
      <c r="E44" s="51" t="s">
        <v>6</v>
      </c>
      <c r="F44" s="51" t="s">
        <v>61</v>
      </c>
      <c r="G44" s="51"/>
      <c r="H44" s="51" t="s">
        <v>9</v>
      </c>
      <c r="I44" s="51" t="s">
        <v>62</v>
      </c>
    </row>
    <row r="45" spans="1:9" ht="15.95">
      <c r="A45" s="52"/>
      <c r="B45" s="53"/>
      <c r="C45" s="1" t="s">
        <v>23</v>
      </c>
      <c r="D45" s="2"/>
      <c r="E45" s="3">
        <v>0</v>
      </c>
      <c r="F45" s="3">
        <v>0</v>
      </c>
      <c r="G45" s="3">
        <v>0</v>
      </c>
      <c r="H45" s="4"/>
      <c r="I45" s="12"/>
    </row>
    <row r="46" spans="1:9" ht="15.95">
      <c r="A46" s="52"/>
      <c r="B46" s="54"/>
      <c r="C46" s="55" t="s">
        <v>63</v>
      </c>
      <c r="D46" s="56" t="s">
        <v>25</v>
      </c>
      <c r="E46" s="6">
        <v>0</v>
      </c>
      <c r="F46" s="7"/>
      <c r="G46" s="7"/>
      <c r="H46" s="7" t="s">
        <v>64</v>
      </c>
      <c r="I46" s="57"/>
    </row>
    <row r="47" spans="1:9" ht="15.95">
      <c r="A47" s="52"/>
      <c r="B47" s="58"/>
      <c r="C47" s="9" t="s">
        <v>26</v>
      </c>
      <c r="D47" s="10"/>
      <c r="E47" s="3">
        <f>SUM(E48:E55)</f>
        <v>2500</v>
      </c>
      <c r="F47" s="83">
        <f>SUM(F48:F55)</f>
        <v>2500</v>
      </c>
      <c r="G47" s="83">
        <f>SUM(G48:G55)</f>
        <v>2500</v>
      </c>
      <c r="H47" s="11"/>
      <c r="I47" s="12"/>
    </row>
    <row r="48" spans="1:9" ht="15.95">
      <c r="A48" s="59"/>
      <c r="B48" s="13"/>
      <c r="C48" s="14" t="s">
        <v>65</v>
      </c>
      <c r="D48" s="15" t="s">
        <v>25</v>
      </c>
      <c r="E48" s="60">
        <v>0</v>
      </c>
      <c r="F48" s="16"/>
      <c r="G48" s="16"/>
      <c r="H48" s="16" t="s">
        <v>66</v>
      </c>
      <c r="I48" s="16"/>
    </row>
    <row r="49" spans="1:9" ht="15.95">
      <c r="A49" s="59"/>
      <c r="B49" s="13"/>
      <c r="C49" s="14" t="s">
        <v>67</v>
      </c>
      <c r="D49" s="15" t="s">
        <v>25</v>
      </c>
      <c r="E49" s="60">
        <v>0</v>
      </c>
      <c r="F49" s="16"/>
      <c r="G49" s="16"/>
      <c r="H49" s="16" t="s">
        <v>66</v>
      </c>
      <c r="I49" s="16" t="s">
        <v>68</v>
      </c>
    </row>
    <row r="50" spans="1:9" ht="15.95">
      <c r="A50" s="59"/>
      <c r="B50" s="13"/>
      <c r="C50" s="14" t="s">
        <v>36</v>
      </c>
      <c r="D50" s="15" t="s">
        <v>37</v>
      </c>
      <c r="E50" s="6">
        <v>0</v>
      </c>
      <c r="F50" s="16"/>
      <c r="G50" s="16"/>
      <c r="H50" s="16" t="s">
        <v>66</v>
      </c>
      <c r="I50" s="16"/>
    </row>
    <row r="51" spans="1:9" ht="15.95">
      <c r="A51" s="59"/>
      <c r="B51" s="13"/>
      <c r="C51" s="17" t="s">
        <v>38</v>
      </c>
      <c r="D51" s="18" t="s">
        <v>37</v>
      </c>
      <c r="E51" s="6">
        <v>0</v>
      </c>
      <c r="F51" s="19"/>
      <c r="G51" s="19"/>
      <c r="H51" s="16" t="s">
        <v>66</v>
      </c>
      <c r="I51" s="16"/>
    </row>
    <row r="52" spans="1:9" ht="32.1">
      <c r="A52" s="59"/>
      <c r="B52" s="13" t="s">
        <v>69</v>
      </c>
      <c r="C52" s="17" t="s">
        <v>39</v>
      </c>
      <c r="D52" s="18" t="s">
        <v>37</v>
      </c>
      <c r="E52" s="6">
        <v>0</v>
      </c>
      <c r="F52" s="19"/>
      <c r="G52" s="19"/>
      <c r="H52" s="16" t="s">
        <v>66</v>
      </c>
      <c r="I52" s="16"/>
    </row>
    <row r="53" spans="1:9" ht="15.95">
      <c r="A53" s="59"/>
      <c r="B53" s="13"/>
      <c r="C53" s="13" t="s">
        <v>40</v>
      </c>
      <c r="D53" s="21" t="s">
        <v>37</v>
      </c>
      <c r="E53" s="6">
        <v>0</v>
      </c>
      <c r="F53" s="19"/>
      <c r="G53" s="19"/>
      <c r="H53" s="16" t="s">
        <v>70</v>
      </c>
      <c r="I53" s="16"/>
    </row>
    <row r="54" spans="1:9" ht="15.95">
      <c r="A54" s="61">
        <v>43855</v>
      </c>
      <c r="B54" s="61">
        <v>43862</v>
      </c>
      <c r="C54" s="13" t="s">
        <v>71</v>
      </c>
      <c r="D54" s="21" t="s">
        <v>25</v>
      </c>
      <c r="E54" s="6">
        <v>0</v>
      </c>
      <c r="F54" s="19"/>
      <c r="G54" s="19"/>
      <c r="H54" s="16" t="s">
        <v>66</v>
      </c>
      <c r="I54" s="16" t="s">
        <v>29</v>
      </c>
    </row>
    <row r="55" spans="1:9" ht="15.95">
      <c r="A55" s="61">
        <v>43855</v>
      </c>
      <c r="B55" s="61">
        <v>43862</v>
      </c>
      <c r="C55" s="17" t="s">
        <v>33</v>
      </c>
      <c r="D55" s="18" t="s">
        <v>25</v>
      </c>
      <c r="E55" s="6">
        <v>2500</v>
      </c>
      <c r="F55" s="6">
        <v>2500</v>
      </c>
      <c r="G55" s="6">
        <v>2500</v>
      </c>
      <c r="H55" s="16" t="s">
        <v>66</v>
      </c>
      <c r="I55" s="20" t="s">
        <v>72</v>
      </c>
    </row>
    <row r="56" spans="1:9" ht="15.95">
      <c r="A56" s="52"/>
      <c r="B56" s="58"/>
      <c r="C56" s="9" t="s">
        <v>41</v>
      </c>
      <c r="D56" s="10"/>
      <c r="E56" s="3">
        <f>SUM(E57:E58)</f>
        <v>4554.7</v>
      </c>
      <c r="F56" s="3">
        <f>SUM(F57:F58)</f>
        <v>4554.7</v>
      </c>
      <c r="G56" s="3">
        <f>SUM(G57:G58)</f>
        <v>4554.7</v>
      </c>
      <c r="H56" s="11"/>
      <c r="I56" s="12"/>
    </row>
    <row r="57" spans="1:9" ht="15.95">
      <c r="A57" s="61">
        <v>43838</v>
      </c>
      <c r="B57" s="61">
        <v>43862</v>
      </c>
      <c r="C57" s="55" t="s">
        <v>73</v>
      </c>
      <c r="D57" s="56" t="s">
        <v>25</v>
      </c>
      <c r="E57" s="6">
        <v>3500</v>
      </c>
      <c r="F57" s="6">
        <v>3500</v>
      </c>
      <c r="G57" s="6">
        <v>3500</v>
      </c>
      <c r="H57" s="7" t="s">
        <v>64</v>
      </c>
      <c r="I57" s="57" t="s">
        <v>74</v>
      </c>
    </row>
    <row r="58" spans="1:9" ht="15.95">
      <c r="A58" s="94">
        <v>43855</v>
      </c>
      <c r="B58" s="94">
        <v>43878</v>
      </c>
      <c r="C58" s="93" t="s">
        <v>42</v>
      </c>
      <c r="D58" s="86" t="s">
        <v>25</v>
      </c>
      <c r="E58" s="36">
        <v>1054.7</v>
      </c>
      <c r="F58" s="36">
        <v>1054.7</v>
      </c>
      <c r="G58" s="36">
        <v>1054.7</v>
      </c>
      <c r="H58" s="40" t="s">
        <v>66</v>
      </c>
      <c r="I58" s="20" t="s">
        <v>75</v>
      </c>
    </row>
    <row r="59" spans="1:9" ht="15.95">
      <c r="A59" s="52"/>
      <c r="B59" s="58"/>
      <c r="C59" s="9" t="s">
        <v>54</v>
      </c>
      <c r="D59" s="10"/>
      <c r="E59" s="3">
        <v>0</v>
      </c>
      <c r="F59" s="3">
        <v>0</v>
      </c>
      <c r="G59" s="3">
        <v>0</v>
      </c>
      <c r="H59" s="11"/>
      <c r="I59" s="12"/>
    </row>
    <row r="60" spans="1:9" ht="15.95">
      <c r="A60" s="59"/>
      <c r="B60" s="62"/>
      <c r="C60" s="17" t="s">
        <v>55</v>
      </c>
      <c r="D60" s="18" t="s">
        <v>37</v>
      </c>
      <c r="E60" s="6">
        <v>0</v>
      </c>
      <c r="F60" s="19"/>
      <c r="G60" s="19"/>
      <c r="H60" s="16" t="s">
        <v>70</v>
      </c>
      <c r="I60" s="19"/>
    </row>
    <row r="61" spans="1:9" ht="15.95">
      <c r="A61" s="63" t="s">
        <v>60</v>
      </c>
      <c r="B61" s="99" t="s">
        <v>58</v>
      </c>
      <c r="C61" s="100"/>
      <c r="D61" s="101"/>
      <c r="E61" s="98">
        <f>SUM(E45,E47,E56,E59)</f>
        <v>7054.7</v>
      </c>
      <c r="F61" s="98">
        <f>SUM(F45,F47,F56,F59)</f>
        <v>7054.7</v>
      </c>
      <c r="G61" s="98">
        <f>SUM(G45,G47,G56,G59)</f>
        <v>7054.7</v>
      </c>
      <c r="H61" s="98"/>
      <c r="I61" s="66"/>
    </row>
    <row r="62" spans="1:9" ht="15.95">
      <c r="A62" s="46" t="s">
        <v>76</v>
      </c>
      <c r="B62" s="47" t="s">
        <v>60</v>
      </c>
      <c r="C62" s="48"/>
      <c r="D62" s="49"/>
      <c r="E62" s="50"/>
      <c r="F62" s="50"/>
      <c r="G62" s="50"/>
      <c r="H62" s="50"/>
      <c r="I62" s="50"/>
    </row>
    <row r="63" spans="1:9" ht="14.1">
      <c r="A63" s="51" t="s">
        <v>2</v>
      </c>
      <c r="B63" s="51" t="s">
        <v>3</v>
      </c>
      <c r="C63" s="51" t="s">
        <v>4</v>
      </c>
      <c r="D63" s="51" t="s">
        <v>5</v>
      </c>
      <c r="E63" s="51" t="s">
        <v>6</v>
      </c>
      <c r="F63" s="51" t="s">
        <v>61</v>
      </c>
      <c r="G63" s="51"/>
      <c r="H63" s="51" t="s">
        <v>9</v>
      </c>
      <c r="I63" s="51" t="s">
        <v>62</v>
      </c>
    </row>
    <row r="64" spans="1:9" ht="15.95">
      <c r="A64" s="52"/>
      <c r="B64" s="53"/>
      <c r="C64" s="1" t="s">
        <v>23</v>
      </c>
      <c r="D64" s="2"/>
      <c r="E64" s="3">
        <v>0</v>
      </c>
      <c r="F64" s="3">
        <v>0</v>
      </c>
      <c r="G64" s="3">
        <v>0</v>
      </c>
      <c r="H64" s="4"/>
      <c r="I64" s="12"/>
    </row>
    <row r="65" spans="1:9" ht="15.95">
      <c r="A65" s="52"/>
      <c r="B65" s="54"/>
      <c r="C65" s="55" t="s">
        <v>63</v>
      </c>
      <c r="D65" s="56" t="s">
        <v>25</v>
      </c>
      <c r="E65" s="6">
        <v>0</v>
      </c>
      <c r="F65" s="7"/>
      <c r="G65" s="7"/>
      <c r="H65" s="7" t="s">
        <v>64</v>
      </c>
      <c r="I65" s="57"/>
    </row>
    <row r="66" spans="1:9" ht="15.95">
      <c r="A66" s="52"/>
      <c r="B66" s="58"/>
      <c r="C66" s="9" t="s">
        <v>26</v>
      </c>
      <c r="D66" s="10"/>
      <c r="E66" s="3">
        <f>SUM(E67:E74)</f>
        <v>2500</v>
      </c>
      <c r="F66" s="3">
        <f>SUM(F67:F74)</f>
        <v>2500</v>
      </c>
      <c r="G66" s="3">
        <f>SUM(G67:G74)</f>
        <v>2500</v>
      </c>
      <c r="H66" s="11"/>
      <c r="I66" s="12"/>
    </row>
    <row r="67" spans="1:9" ht="15.95">
      <c r="A67" s="59"/>
      <c r="B67" s="13"/>
      <c r="C67" s="14" t="s">
        <v>65</v>
      </c>
      <c r="D67" s="15" t="s">
        <v>25</v>
      </c>
      <c r="E67" s="60">
        <v>0</v>
      </c>
      <c r="F67" s="16"/>
      <c r="G67" s="16"/>
      <c r="H67" s="16" t="s">
        <v>66</v>
      </c>
      <c r="I67" s="16"/>
    </row>
    <row r="68" spans="1:9" ht="15.95">
      <c r="A68" s="59"/>
      <c r="B68" s="13"/>
      <c r="C68" s="14" t="s">
        <v>67</v>
      </c>
      <c r="D68" s="15" t="s">
        <v>25</v>
      </c>
      <c r="E68" s="60">
        <v>0</v>
      </c>
      <c r="F68" s="16"/>
      <c r="G68" s="16"/>
      <c r="H68" s="16" t="s">
        <v>66</v>
      </c>
      <c r="I68" s="16" t="s">
        <v>68</v>
      </c>
    </row>
    <row r="69" spans="1:9" ht="15.95">
      <c r="A69" s="59"/>
      <c r="B69" s="13"/>
      <c r="C69" s="14" t="s">
        <v>36</v>
      </c>
      <c r="D69" s="15" t="s">
        <v>37</v>
      </c>
      <c r="E69" s="6">
        <v>0</v>
      </c>
      <c r="F69" s="16"/>
      <c r="G69" s="16"/>
      <c r="H69" s="16" t="s">
        <v>66</v>
      </c>
      <c r="I69" s="16"/>
    </row>
    <row r="70" spans="1:9" ht="15.95">
      <c r="A70" s="59"/>
      <c r="B70" s="13"/>
      <c r="C70" s="17" t="s">
        <v>38</v>
      </c>
      <c r="D70" s="18" t="s">
        <v>37</v>
      </c>
      <c r="E70" s="6">
        <v>0</v>
      </c>
      <c r="F70" s="19"/>
      <c r="G70" s="19"/>
      <c r="H70" s="16" t="s">
        <v>66</v>
      </c>
      <c r="I70" s="16"/>
    </row>
    <row r="71" spans="1:9" ht="32.1">
      <c r="A71" s="59"/>
      <c r="B71" s="13" t="s">
        <v>69</v>
      </c>
      <c r="C71" s="17" t="s">
        <v>39</v>
      </c>
      <c r="D71" s="18" t="s">
        <v>37</v>
      </c>
      <c r="E71" s="6">
        <v>0</v>
      </c>
      <c r="F71" s="19"/>
      <c r="G71" s="19"/>
      <c r="H71" s="16" t="s">
        <v>66</v>
      </c>
      <c r="I71" s="16"/>
    </row>
    <row r="72" spans="1:9" ht="15.95">
      <c r="A72" s="59"/>
      <c r="B72" s="13"/>
      <c r="C72" s="13" t="s">
        <v>40</v>
      </c>
      <c r="D72" s="21" t="s">
        <v>37</v>
      </c>
      <c r="E72" s="6">
        <v>0</v>
      </c>
      <c r="F72" s="19"/>
      <c r="G72" s="19"/>
      <c r="H72" s="16" t="s">
        <v>70</v>
      </c>
      <c r="I72" s="16"/>
    </row>
    <row r="73" spans="1:9" ht="15.95">
      <c r="A73" s="61">
        <v>43886</v>
      </c>
      <c r="B73" s="61">
        <v>43891</v>
      </c>
      <c r="C73" s="13" t="s">
        <v>71</v>
      </c>
      <c r="D73" s="21" t="s">
        <v>25</v>
      </c>
      <c r="E73" s="6">
        <v>0</v>
      </c>
      <c r="F73" s="19"/>
      <c r="G73" s="19"/>
      <c r="H73" s="16" t="s">
        <v>66</v>
      </c>
      <c r="I73" s="16" t="s">
        <v>29</v>
      </c>
    </row>
    <row r="74" spans="1:9" ht="15.95">
      <c r="A74" s="61">
        <v>43886</v>
      </c>
      <c r="B74" s="61">
        <v>43891</v>
      </c>
      <c r="C74" s="17" t="s">
        <v>33</v>
      </c>
      <c r="D74" s="18" t="s">
        <v>25</v>
      </c>
      <c r="E74" s="6">
        <v>2500</v>
      </c>
      <c r="F74" s="6">
        <v>2500</v>
      </c>
      <c r="G74" s="6">
        <v>2500</v>
      </c>
      <c r="H74" s="16" t="s">
        <v>66</v>
      </c>
      <c r="I74" s="20" t="s">
        <v>77</v>
      </c>
    </row>
    <row r="75" spans="1:9" ht="15.95">
      <c r="A75" s="52"/>
      <c r="B75" s="58"/>
      <c r="C75" s="9" t="s">
        <v>41</v>
      </c>
      <c r="D75" s="10"/>
      <c r="E75" s="3">
        <f>SUM(E76,E77)</f>
        <v>1685.0500000000002</v>
      </c>
      <c r="F75" s="3">
        <f>SUM(F76,F77)</f>
        <v>1685.0500000000002</v>
      </c>
      <c r="G75" s="3">
        <f>SUM(G76,G77)</f>
        <v>1685.0500000000002</v>
      </c>
      <c r="H75" s="11"/>
      <c r="I75" s="12"/>
    </row>
    <row r="76" spans="1:9" ht="15.95">
      <c r="A76" s="61">
        <v>43886</v>
      </c>
      <c r="B76" s="94">
        <v>43899</v>
      </c>
      <c r="C76" s="93" t="s">
        <v>42</v>
      </c>
      <c r="D76" s="86" t="s">
        <v>25</v>
      </c>
      <c r="E76" s="36">
        <v>1054.7</v>
      </c>
      <c r="F76" s="36">
        <v>1054.7</v>
      </c>
      <c r="G76" s="36">
        <v>1054.7</v>
      </c>
      <c r="H76" s="40" t="s">
        <v>66</v>
      </c>
      <c r="I76" s="20" t="s">
        <v>75</v>
      </c>
    </row>
    <row r="77" spans="1:9" ht="15.95">
      <c r="A77" s="61">
        <v>43886</v>
      </c>
      <c r="B77" s="94">
        <v>43906</v>
      </c>
      <c r="C77" s="64" t="s">
        <v>44</v>
      </c>
      <c r="D77" s="65" t="s">
        <v>25</v>
      </c>
      <c r="E77" s="36">
        <v>630.35</v>
      </c>
      <c r="F77" s="36">
        <v>630.35</v>
      </c>
      <c r="G77" s="36">
        <v>630.35</v>
      </c>
      <c r="H77" s="40" t="s">
        <v>66</v>
      </c>
      <c r="I77" s="8" t="s">
        <v>78</v>
      </c>
    </row>
    <row r="78" spans="1:9" ht="15.95">
      <c r="A78" s="52"/>
      <c r="B78" s="58"/>
      <c r="C78" s="9" t="s">
        <v>54</v>
      </c>
      <c r="D78" s="10"/>
      <c r="E78" s="3">
        <v>0</v>
      </c>
      <c r="F78" s="3">
        <v>0</v>
      </c>
      <c r="G78" s="3">
        <v>0</v>
      </c>
      <c r="H78" s="11"/>
      <c r="I78" s="12"/>
    </row>
    <row r="79" spans="1:9" ht="15.95">
      <c r="A79" s="59"/>
      <c r="B79" s="62"/>
      <c r="C79" s="17" t="s">
        <v>55</v>
      </c>
      <c r="D79" s="18" t="s">
        <v>37</v>
      </c>
      <c r="E79" s="6">
        <v>0</v>
      </c>
      <c r="F79" s="19"/>
      <c r="G79" s="19"/>
      <c r="H79" s="16" t="s">
        <v>70</v>
      </c>
      <c r="I79" s="19"/>
    </row>
    <row r="80" spans="1:9" ht="15.95">
      <c r="A80" s="63" t="s">
        <v>60</v>
      </c>
      <c r="B80" s="99" t="s">
        <v>58</v>
      </c>
      <c r="C80" s="100"/>
      <c r="D80" s="101"/>
      <c r="E80" s="98">
        <f>SUM(E64,E66,E75,E78)</f>
        <v>4185.05</v>
      </c>
      <c r="F80" s="98">
        <f>SUM(F64,F66,F75,F78)</f>
        <v>4185.05</v>
      </c>
      <c r="G80" s="98">
        <f>SUM(G64,G66,G75,G78)</f>
        <v>4185.05</v>
      </c>
      <c r="H80" s="98"/>
      <c r="I80" s="66"/>
    </row>
    <row r="81" spans="1:9" ht="15.95">
      <c r="A81" s="46" t="s">
        <v>79</v>
      </c>
      <c r="B81" s="47" t="s">
        <v>60</v>
      </c>
      <c r="C81" s="48"/>
      <c r="D81" s="49"/>
      <c r="E81" s="50"/>
      <c r="F81" s="50"/>
      <c r="G81" s="50"/>
      <c r="H81" s="50"/>
      <c r="I81" s="50"/>
    </row>
    <row r="82" spans="1:9" ht="14.1">
      <c r="A82" s="51" t="s">
        <v>2</v>
      </c>
      <c r="B82" s="51" t="s">
        <v>3</v>
      </c>
      <c r="C82" s="51" t="s">
        <v>4</v>
      </c>
      <c r="D82" s="51" t="s">
        <v>5</v>
      </c>
      <c r="E82" s="51" t="s">
        <v>6</v>
      </c>
      <c r="F82" s="51" t="s">
        <v>61</v>
      </c>
      <c r="G82" s="51"/>
      <c r="H82" s="51" t="s">
        <v>9</v>
      </c>
      <c r="I82" s="51" t="s">
        <v>62</v>
      </c>
    </row>
    <row r="83" spans="1:9" ht="15.95">
      <c r="A83" s="52"/>
      <c r="B83" s="53"/>
      <c r="C83" s="1" t="s">
        <v>23</v>
      </c>
      <c r="D83" s="2"/>
      <c r="E83" s="3">
        <v>0</v>
      </c>
      <c r="F83" s="3">
        <v>0</v>
      </c>
      <c r="G83" s="3">
        <v>0</v>
      </c>
      <c r="H83" s="4"/>
      <c r="I83" s="12"/>
    </row>
    <row r="84" spans="1:9" ht="15.95">
      <c r="A84" s="52"/>
      <c r="B84" s="54"/>
      <c r="C84" s="55" t="s">
        <v>63</v>
      </c>
      <c r="D84" s="56" t="s">
        <v>25</v>
      </c>
      <c r="E84" s="6">
        <v>0</v>
      </c>
      <c r="F84" s="7"/>
      <c r="G84" s="7"/>
      <c r="H84" s="7" t="s">
        <v>64</v>
      </c>
      <c r="I84" s="57"/>
    </row>
    <row r="85" spans="1:9" ht="15.95">
      <c r="A85" s="52"/>
      <c r="B85" s="58"/>
      <c r="C85" s="9" t="s">
        <v>26</v>
      </c>
      <c r="D85" s="10"/>
      <c r="E85" s="3">
        <f>SUM(E86:E92)</f>
        <v>2500</v>
      </c>
      <c r="F85" s="3">
        <f>SUM(F86:F92)</f>
        <v>2500</v>
      </c>
      <c r="G85" s="3">
        <f>SUM(G86:G92)</f>
        <v>2500</v>
      </c>
      <c r="H85" s="11"/>
      <c r="I85" s="12"/>
    </row>
    <row r="86" spans="1:9" ht="15.95">
      <c r="A86" s="59"/>
      <c r="B86" s="13"/>
      <c r="C86" s="14" t="s">
        <v>65</v>
      </c>
      <c r="D86" s="15" t="s">
        <v>25</v>
      </c>
      <c r="E86" s="60">
        <v>0</v>
      </c>
      <c r="F86" s="16"/>
      <c r="G86" s="16"/>
      <c r="H86" s="16" t="s">
        <v>66</v>
      </c>
      <c r="I86" s="16"/>
    </row>
    <row r="87" spans="1:9" ht="15.95">
      <c r="A87" s="59"/>
      <c r="B87" s="13"/>
      <c r="C87" s="14" t="s">
        <v>67</v>
      </c>
      <c r="D87" s="15" t="s">
        <v>25</v>
      </c>
      <c r="E87" s="60">
        <v>0</v>
      </c>
      <c r="F87" s="16"/>
      <c r="G87" s="16"/>
      <c r="H87" s="16" t="s">
        <v>66</v>
      </c>
      <c r="I87" s="16" t="s">
        <v>68</v>
      </c>
    </row>
    <row r="88" spans="1:9" ht="15.95">
      <c r="A88" s="59"/>
      <c r="B88" s="13"/>
      <c r="C88" s="14" t="s">
        <v>36</v>
      </c>
      <c r="D88" s="15" t="s">
        <v>37</v>
      </c>
      <c r="E88" s="6">
        <v>0</v>
      </c>
      <c r="F88" s="16"/>
      <c r="G88" s="16"/>
      <c r="H88" s="16" t="s">
        <v>66</v>
      </c>
      <c r="I88" s="16"/>
    </row>
    <row r="89" spans="1:9" ht="15.95">
      <c r="A89" s="59"/>
      <c r="B89" s="13"/>
      <c r="C89" s="17" t="s">
        <v>38</v>
      </c>
      <c r="D89" s="18" t="s">
        <v>37</v>
      </c>
      <c r="E89" s="6">
        <v>0</v>
      </c>
      <c r="F89" s="19"/>
      <c r="G89" s="19"/>
      <c r="H89" s="16" t="s">
        <v>66</v>
      </c>
      <c r="I89" s="16"/>
    </row>
    <row r="90" spans="1:9" ht="32.1">
      <c r="A90" s="59"/>
      <c r="B90" s="13" t="s">
        <v>69</v>
      </c>
      <c r="C90" s="17" t="s">
        <v>39</v>
      </c>
      <c r="D90" s="18" t="s">
        <v>37</v>
      </c>
      <c r="E90" s="6">
        <v>0</v>
      </c>
      <c r="F90" s="19"/>
      <c r="G90" s="19"/>
      <c r="H90" s="16" t="s">
        <v>66</v>
      </c>
      <c r="I90" s="16"/>
    </row>
    <row r="91" spans="1:9" ht="15.95">
      <c r="A91" s="59"/>
      <c r="B91" s="13"/>
      <c r="C91" s="13" t="s">
        <v>40</v>
      </c>
      <c r="D91" s="21" t="s">
        <v>37</v>
      </c>
      <c r="E91" s="6">
        <v>0</v>
      </c>
      <c r="F91" s="19"/>
      <c r="G91" s="19"/>
      <c r="H91" s="16" t="s">
        <v>70</v>
      </c>
      <c r="I91" s="16"/>
    </row>
    <row r="92" spans="1:9" ht="15.95">
      <c r="A92" s="61">
        <v>43915</v>
      </c>
      <c r="B92" s="61">
        <v>43922</v>
      </c>
      <c r="C92" s="17" t="s">
        <v>33</v>
      </c>
      <c r="D92" s="18" t="s">
        <v>25</v>
      </c>
      <c r="E92" s="6">
        <v>2500</v>
      </c>
      <c r="F92" s="6">
        <v>2500</v>
      </c>
      <c r="G92" s="6">
        <v>2500</v>
      </c>
      <c r="H92" s="16" t="s">
        <v>66</v>
      </c>
      <c r="I92" s="20" t="s">
        <v>77</v>
      </c>
    </row>
    <row r="93" spans="1:9" ht="15.95">
      <c r="A93" s="52"/>
      <c r="B93" s="58"/>
      <c r="C93" s="9" t="s">
        <v>41</v>
      </c>
      <c r="D93" s="10"/>
      <c r="E93" s="3">
        <f>SUM(E94:E94)</f>
        <v>3500</v>
      </c>
      <c r="F93" s="3">
        <f>SUM(F94:F94)</f>
        <v>3500</v>
      </c>
      <c r="G93" s="3">
        <f>SUM(G94:G94)</f>
        <v>3500</v>
      </c>
      <c r="H93" s="11"/>
      <c r="I93" s="12"/>
    </row>
    <row r="94" spans="1:9" ht="15.95">
      <c r="A94" s="61">
        <v>43915</v>
      </c>
      <c r="B94" s="61">
        <v>43922</v>
      </c>
      <c r="C94" s="55" t="s">
        <v>73</v>
      </c>
      <c r="D94" s="56" t="s">
        <v>25</v>
      </c>
      <c r="E94" s="6">
        <v>3500</v>
      </c>
      <c r="F94" s="6">
        <v>3500</v>
      </c>
      <c r="G94" s="6">
        <v>3500</v>
      </c>
      <c r="H94" s="7" t="s">
        <v>64</v>
      </c>
      <c r="I94" s="57" t="s">
        <v>74</v>
      </c>
    </row>
    <row r="95" spans="1:9" ht="15.95">
      <c r="A95" s="52"/>
      <c r="B95" s="58"/>
      <c r="C95" s="9" t="s">
        <v>54</v>
      </c>
      <c r="D95" s="10"/>
      <c r="E95" s="3">
        <v>0</v>
      </c>
      <c r="F95" s="3">
        <v>0</v>
      </c>
      <c r="G95" s="3">
        <v>0</v>
      </c>
      <c r="H95" s="11"/>
      <c r="I95" s="12"/>
    </row>
    <row r="96" spans="1:9" ht="15.95">
      <c r="A96" s="59"/>
      <c r="B96" s="62"/>
      <c r="C96" s="17" t="s">
        <v>55</v>
      </c>
      <c r="D96" s="18" t="s">
        <v>37</v>
      </c>
      <c r="E96" s="6">
        <v>0</v>
      </c>
      <c r="F96" s="19"/>
      <c r="G96" s="19"/>
      <c r="H96" s="16" t="s">
        <v>70</v>
      </c>
      <c r="I96" s="19"/>
    </row>
    <row r="97" spans="1:9" ht="15.95">
      <c r="A97" s="63" t="s">
        <v>60</v>
      </c>
      <c r="B97" s="99" t="s">
        <v>58</v>
      </c>
      <c r="C97" s="100"/>
      <c r="D97" s="101"/>
      <c r="E97" s="98">
        <f>SUM(E83,E85,E93,E95)</f>
        <v>6000</v>
      </c>
      <c r="F97" s="98">
        <f>SUM(F83,F85,F93,F95)</f>
        <v>6000</v>
      </c>
      <c r="G97" s="98">
        <f>SUM(G83,G85,G93,G95)</f>
        <v>6000</v>
      </c>
      <c r="H97" s="98"/>
      <c r="I97" s="66"/>
    </row>
    <row r="98" spans="1:9" ht="15.95">
      <c r="A98" s="46" t="s">
        <v>80</v>
      </c>
      <c r="B98" s="47" t="s">
        <v>60</v>
      </c>
      <c r="C98" s="48"/>
      <c r="D98" s="49"/>
      <c r="E98" s="50"/>
      <c r="F98" s="50"/>
      <c r="G98" s="50"/>
      <c r="H98" s="50"/>
      <c r="I98" s="50"/>
    </row>
    <row r="99" spans="1:9" ht="14.1">
      <c r="A99" s="51" t="s">
        <v>2</v>
      </c>
      <c r="B99" s="51" t="s">
        <v>3</v>
      </c>
      <c r="C99" s="51" t="s">
        <v>4</v>
      </c>
      <c r="D99" s="51" t="s">
        <v>5</v>
      </c>
      <c r="E99" s="51" t="s">
        <v>6</v>
      </c>
      <c r="F99" s="51" t="s">
        <v>61</v>
      </c>
      <c r="G99" s="51"/>
      <c r="H99" s="51" t="s">
        <v>9</v>
      </c>
      <c r="I99" s="51" t="s">
        <v>62</v>
      </c>
    </row>
    <row r="100" spans="1:9" ht="15.95">
      <c r="A100" s="52"/>
      <c r="B100" s="53"/>
      <c r="C100" s="1" t="s">
        <v>23</v>
      </c>
      <c r="D100" s="2"/>
      <c r="E100" s="3">
        <v>0</v>
      </c>
      <c r="F100" s="3">
        <v>0</v>
      </c>
      <c r="G100" s="3">
        <v>0</v>
      </c>
      <c r="H100" s="4"/>
      <c r="I100" s="12"/>
    </row>
    <row r="101" spans="1:9" ht="15.95">
      <c r="A101" s="52"/>
      <c r="B101" s="54"/>
      <c r="C101" s="55" t="s">
        <v>63</v>
      </c>
      <c r="D101" s="56" t="s">
        <v>25</v>
      </c>
      <c r="E101" s="6">
        <v>0</v>
      </c>
      <c r="F101" s="7"/>
      <c r="G101" s="6">
        <v>0</v>
      </c>
      <c r="H101" s="7" t="s">
        <v>64</v>
      </c>
      <c r="I101" s="57"/>
    </row>
    <row r="102" spans="1:9" ht="15.95">
      <c r="A102" s="52"/>
      <c r="B102" s="58"/>
      <c r="C102" s="9" t="s">
        <v>26</v>
      </c>
      <c r="D102" s="10"/>
      <c r="E102" s="3">
        <f>SUM(E103:E109)</f>
        <v>2500</v>
      </c>
      <c r="F102" s="3">
        <f>SUM(F103:F109)</f>
        <v>0</v>
      </c>
      <c r="G102" s="3">
        <f>SUM(G103:G109)</f>
        <v>2500</v>
      </c>
      <c r="H102" s="11"/>
      <c r="I102" s="12"/>
    </row>
    <row r="103" spans="1:9" ht="15.95">
      <c r="A103" s="59"/>
      <c r="B103" s="13"/>
      <c r="C103" s="14" t="s">
        <v>65</v>
      </c>
      <c r="D103" s="15" t="s">
        <v>25</v>
      </c>
      <c r="E103" s="60">
        <v>0</v>
      </c>
      <c r="F103" s="16"/>
      <c r="G103" s="60">
        <v>0</v>
      </c>
      <c r="H103" s="16" t="s">
        <v>66</v>
      </c>
      <c r="I103" s="16"/>
    </row>
    <row r="104" spans="1:9" ht="15.95">
      <c r="A104" s="59"/>
      <c r="B104" s="13"/>
      <c r="C104" s="14" t="s">
        <v>67</v>
      </c>
      <c r="D104" s="15" t="s">
        <v>25</v>
      </c>
      <c r="E104" s="60">
        <v>0</v>
      </c>
      <c r="F104" s="16"/>
      <c r="G104" s="60">
        <v>0</v>
      </c>
      <c r="H104" s="16" t="s">
        <v>66</v>
      </c>
      <c r="I104" s="16" t="s">
        <v>68</v>
      </c>
    </row>
    <row r="105" spans="1:9" ht="15.95">
      <c r="A105" s="59"/>
      <c r="B105" s="13"/>
      <c r="C105" s="14" t="s">
        <v>36</v>
      </c>
      <c r="D105" s="15" t="s">
        <v>37</v>
      </c>
      <c r="E105" s="6">
        <v>0</v>
      </c>
      <c r="F105" s="16"/>
      <c r="G105" s="6">
        <v>0</v>
      </c>
      <c r="H105" s="16" t="s">
        <v>66</v>
      </c>
      <c r="I105" s="16"/>
    </row>
    <row r="106" spans="1:9" ht="15.95">
      <c r="A106" s="59"/>
      <c r="B106" s="13"/>
      <c r="C106" s="17" t="s">
        <v>38</v>
      </c>
      <c r="D106" s="18" t="s">
        <v>37</v>
      </c>
      <c r="E106" s="6">
        <v>0</v>
      </c>
      <c r="F106" s="19"/>
      <c r="G106" s="6">
        <v>0</v>
      </c>
      <c r="H106" s="16" t="s">
        <v>66</v>
      </c>
      <c r="I106" s="16"/>
    </row>
    <row r="107" spans="1:9" ht="32.1">
      <c r="A107" s="59"/>
      <c r="B107" s="13" t="s">
        <v>69</v>
      </c>
      <c r="C107" s="17" t="s">
        <v>39</v>
      </c>
      <c r="D107" s="18" t="s">
        <v>37</v>
      </c>
      <c r="E107" s="6">
        <v>0</v>
      </c>
      <c r="F107" s="19"/>
      <c r="G107" s="6">
        <v>0</v>
      </c>
      <c r="H107" s="16" t="s">
        <v>66</v>
      </c>
      <c r="I107" s="16"/>
    </row>
    <row r="108" spans="1:9" ht="15.95">
      <c r="A108" s="59"/>
      <c r="B108" s="13"/>
      <c r="C108" s="13" t="s">
        <v>40</v>
      </c>
      <c r="D108" s="21" t="s">
        <v>37</v>
      </c>
      <c r="E108" s="6">
        <v>0</v>
      </c>
      <c r="F108" s="19"/>
      <c r="G108" s="6">
        <v>0</v>
      </c>
      <c r="H108" s="16" t="s">
        <v>70</v>
      </c>
      <c r="I108" s="16"/>
    </row>
    <row r="109" spans="1:9" ht="15.95">
      <c r="A109" s="61">
        <v>43946</v>
      </c>
      <c r="B109" s="61">
        <v>43952</v>
      </c>
      <c r="C109" s="17" t="s">
        <v>33</v>
      </c>
      <c r="D109" s="18" t="s">
        <v>25</v>
      </c>
      <c r="E109" s="6">
        <v>2500</v>
      </c>
      <c r="F109" s="6"/>
      <c r="G109" s="6">
        <v>2500</v>
      </c>
      <c r="H109" s="16" t="s">
        <v>66</v>
      </c>
      <c r="I109" s="20" t="s">
        <v>77</v>
      </c>
    </row>
    <row r="110" spans="1:9" ht="15.95">
      <c r="A110" s="61">
        <v>43946</v>
      </c>
      <c r="B110" s="61">
        <v>43952</v>
      </c>
      <c r="C110" s="17" t="s">
        <v>30</v>
      </c>
      <c r="D110" s="18" t="s">
        <v>31</v>
      </c>
      <c r="E110" s="6">
        <v>0</v>
      </c>
      <c r="F110" s="6"/>
      <c r="G110" s="6">
        <v>0</v>
      </c>
      <c r="H110" s="7" t="s">
        <v>64</v>
      </c>
      <c r="I110" s="20" t="s">
        <v>81</v>
      </c>
    </row>
    <row r="111" spans="1:9" ht="15.95">
      <c r="A111" s="52"/>
      <c r="B111" s="58"/>
      <c r="C111" s="9" t="s">
        <v>41</v>
      </c>
      <c r="D111" s="10"/>
      <c r="E111" s="3">
        <f>SUM(E113)</f>
        <v>0</v>
      </c>
      <c r="F111" s="3">
        <f>SUM(F113)</f>
        <v>0</v>
      </c>
      <c r="G111" s="3">
        <f>SUM(G113)</f>
        <v>0</v>
      </c>
      <c r="H111" s="11"/>
      <c r="I111" s="12"/>
    </row>
    <row r="112" spans="1:9" ht="15.95">
      <c r="A112" s="61">
        <v>43905</v>
      </c>
      <c r="B112" s="61">
        <v>43952</v>
      </c>
      <c r="C112" s="64" t="s">
        <v>50</v>
      </c>
      <c r="D112" s="15" t="s">
        <v>31</v>
      </c>
      <c r="E112" s="6">
        <v>0</v>
      </c>
      <c r="F112" s="33"/>
      <c r="G112" s="6">
        <v>0</v>
      </c>
      <c r="H112" s="7" t="s">
        <v>64</v>
      </c>
      <c r="I112" s="20" t="s">
        <v>51</v>
      </c>
    </row>
    <row r="113" spans="1:9" ht="15.95">
      <c r="A113" s="61">
        <v>43929</v>
      </c>
      <c r="B113" s="61">
        <v>43952</v>
      </c>
      <c r="C113" s="14" t="s">
        <v>47</v>
      </c>
      <c r="D113" s="15" t="s">
        <v>31</v>
      </c>
      <c r="E113" s="6">
        <v>0</v>
      </c>
      <c r="F113" s="6"/>
      <c r="G113" s="6">
        <v>0</v>
      </c>
      <c r="H113" s="7" t="s">
        <v>64</v>
      </c>
      <c r="I113" s="20" t="s">
        <v>82</v>
      </c>
    </row>
    <row r="114" spans="1:9" ht="15.95">
      <c r="A114" s="52"/>
      <c r="B114" s="58"/>
      <c r="C114" s="9" t="s">
        <v>54</v>
      </c>
      <c r="D114" s="10"/>
      <c r="E114" s="3">
        <v>0</v>
      </c>
      <c r="F114" s="3">
        <v>0</v>
      </c>
      <c r="G114" s="3">
        <v>0</v>
      </c>
      <c r="H114" s="11"/>
      <c r="I114" s="12"/>
    </row>
    <row r="115" spans="1:9" ht="15.95">
      <c r="A115" s="59"/>
      <c r="B115" s="62"/>
      <c r="C115" s="17" t="s">
        <v>55</v>
      </c>
      <c r="D115" s="18" t="s">
        <v>37</v>
      </c>
      <c r="E115" s="6">
        <v>0</v>
      </c>
      <c r="F115" s="19"/>
      <c r="G115" s="6">
        <v>0</v>
      </c>
      <c r="H115" s="16" t="s">
        <v>70</v>
      </c>
      <c r="I115" s="19"/>
    </row>
    <row r="116" spans="1:9" ht="15.95">
      <c r="A116" s="63" t="s">
        <v>60</v>
      </c>
      <c r="B116" s="99" t="s">
        <v>58</v>
      </c>
      <c r="C116" s="100"/>
      <c r="D116" s="101"/>
      <c r="E116" s="98">
        <f>SUM(E100,E102,E111,E114)</f>
        <v>2500</v>
      </c>
      <c r="F116" s="98">
        <f>SUM(F100,F102,F111,F114)</f>
        <v>0</v>
      </c>
      <c r="G116" s="98">
        <f>SUM(G100,G102,G111,G114)</f>
        <v>2500</v>
      </c>
      <c r="H116" s="98"/>
      <c r="I116" s="66"/>
    </row>
    <row r="117" spans="1:9" ht="15.95">
      <c r="A117" s="46" t="s">
        <v>83</v>
      </c>
      <c r="B117" s="47" t="s">
        <v>60</v>
      </c>
      <c r="C117" s="48"/>
      <c r="D117" s="49"/>
      <c r="E117" s="50"/>
      <c r="F117" s="50"/>
      <c r="G117" s="50"/>
      <c r="H117" s="50"/>
      <c r="I117" s="50"/>
    </row>
    <row r="118" spans="1:9" ht="14.1">
      <c r="A118" s="51" t="s">
        <v>2</v>
      </c>
      <c r="B118" s="51" t="s">
        <v>3</v>
      </c>
      <c r="C118" s="51" t="s">
        <v>4</v>
      </c>
      <c r="D118" s="51" t="s">
        <v>5</v>
      </c>
      <c r="E118" s="51" t="s">
        <v>6</v>
      </c>
      <c r="F118" s="51" t="s">
        <v>61</v>
      </c>
      <c r="G118" s="51"/>
      <c r="H118" s="51" t="s">
        <v>9</v>
      </c>
      <c r="I118" s="51" t="s">
        <v>62</v>
      </c>
    </row>
    <row r="119" spans="1:9" ht="15.95">
      <c r="A119" s="52"/>
      <c r="B119" s="53"/>
      <c r="C119" s="1" t="s">
        <v>23</v>
      </c>
      <c r="D119" s="2"/>
      <c r="E119" s="3">
        <v>0</v>
      </c>
      <c r="F119" s="3">
        <v>0</v>
      </c>
      <c r="G119" s="3">
        <v>0</v>
      </c>
      <c r="H119" s="4"/>
      <c r="I119" s="12"/>
    </row>
    <row r="120" spans="1:9" ht="15.95">
      <c r="A120" s="52"/>
      <c r="B120" s="54"/>
      <c r="C120" s="55" t="s">
        <v>63</v>
      </c>
      <c r="D120" s="56" t="s">
        <v>25</v>
      </c>
      <c r="E120" s="6">
        <v>0</v>
      </c>
      <c r="F120" s="7"/>
      <c r="G120" s="6">
        <v>0</v>
      </c>
      <c r="H120" s="7" t="s">
        <v>64</v>
      </c>
      <c r="I120" s="57"/>
    </row>
    <row r="121" spans="1:9" ht="15.95">
      <c r="A121" s="52"/>
      <c r="B121" s="58"/>
      <c r="C121" s="9" t="s">
        <v>26</v>
      </c>
      <c r="D121" s="10"/>
      <c r="E121" s="3">
        <f>SUM(E122:E129)</f>
        <v>2500</v>
      </c>
      <c r="F121" s="3">
        <f>SUM(F122:F129)</f>
        <v>0</v>
      </c>
      <c r="G121" s="3">
        <f>SUM(G122:G129)</f>
        <v>2500</v>
      </c>
      <c r="H121" s="11"/>
      <c r="I121" s="12"/>
    </row>
    <row r="122" spans="1:9" ht="15.95">
      <c r="A122" s="59"/>
      <c r="B122" s="13"/>
      <c r="C122" s="14" t="s">
        <v>65</v>
      </c>
      <c r="D122" s="15" t="s">
        <v>25</v>
      </c>
      <c r="E122" s="60">
        <v>0</v>
      </c>
      <c r="F122" s="16"/>
      <c r="G122" s="60">
        <v>0</v>
      </c>
      <c r="H122" s="16" t="s">
        <v>66</v>
      </c>
      <c r="I122" s="16"/>
    </row>
    <row r="123" spans="1:9" ht="15.95">
      <c r="A123" s="59"/>
      <c r="B123" s="13"/>
      <c r="C123" s="14" t="s">
        <v>67</v>
      </c>
      <c r="D123" s="15" t="s">
        <v>25</v>
      </c>
      <c r="E123" s="60">
        <v>0</v>
      </c>
      <c r="F123" s="16"/>
      <c r="G123" s="60">
        <v>0</v>
      </c>
      <c r="H123" s="16" t="s">
        <v>66</v>
      </c>
      <c r="I123" s="16" t="s">
        <v>68</v>
      </c>
    </row>
    <row r="124" spans="1:9" ht="15.95">
      <c r="A124" s="59"/>
      <c r="B124" s="13"/>
      <c r="C124" s="14" t="s">
        <v>36</v>
      </c>
      <c r="D124" s="15" t="s">
        <v>37</v>
      </c>
      <c r="E124" s="6">
        <v>0</v>
      </c>
      <c r="F124" s="16"/>
      <c r="G124" s="6">
        <v>0</v>
      </c>
      <c r="H124" s="16" t="s">
        <v>66</v>
      </c>
      <c r="I124" s="16"/>
    </row>
    <row r="125" spans="1:9" ht="15.95">
      <c r="A125" s="59"/>
      <c r="B125" s="13"/>
      <c r="C125" s="17" t="s">
        <v>38</v>
      </c>
      <c r="D125" s="18" t="s">
        <v>37</v>
      </c>
      <c r="E125" s="6">
        <v>0</v>
      </c>
      <c r="F125" s="19"/>
      <c r="G125" s="6">
        <v>0</v>
      </c>
      <c r="H125" s="16" t="s">
        <v>66</v>
      </c>
      <c r="I125" s="16"/>
    </row>
    <row r="126" spans="1:9" ht="32.1">
      <c r="A126" s="59"/>
      <c r="B126" s="13" t="s">
        <v>69</v>
      </c>
      <c r="C126" s="17" t="s">
        <v>39</v>
      </c>
      <c r="D126" s="18" t="s">
        <v>37</v>
      </c>
      <c r="E126" s="6">
        <v>0</v>
      </c>
      <c r="F126" s="19"/>
      <c r="G126" s="6">
        <v>0</v>
      </c>
      <c r="H126" s="16" t="s">
        <v>66</v>
      </c>
      <c r="I126" s="16"/>
    </row>
    <row r="127" spans="1:9" ht="15.95">
      <c r="A127" s="59"/>
      <c r="B127" s="13"/>
      <c r="C127" s="13" t="s">
        <v>40</v>
      </c>
      <c r="D127" s="21" t="s">
        <v>37</v>
      </c>
      <c r="E127" s="6">
        <v>0</v>
      </c>
      <c r="F127" s="19"/>
      <c r="G127" s="6">
        <v>0</v>
      </c>
      <c r="H127" s="16" t="s">
        <v>70</v>
      </c>
      <c r="I127" s="16"/>
    </row>
    <row r="128" spans="1:9" ht="15.95">
      <c r="A128" s="61">
        <v>43976</v>
      </c>
      <c r="B128" s="94">
        <v>43983</v>
      </c>
      <c r="C128" s="13" t="s">
        <v>71</v>
      </c>
      <c r="D128" s="21" t="s">
        <v>25</v>
      </c>
      <c r="E128" s="6">
        <v>0</v>
      </c>
      <c r="F128" s="19"/>
      <c r="G128" s="6">
        <v>0</v>
      </c>
      <c r="H128" s="16" t="s">
        <v>66</v>
      </c>
      <c r="I128" s="16" t="s">
        <v>29</v>
      </c>
    </row>
    <row r="129" spans="1:9" ht="15.95">
      <c r="A129" s="61">
        <v>43976</v>
      </c>
      <c r="B129" s="61">
        <v>43983</v>
      </c>
      <c r="C129" s="17" t="s">
        <v>33</v>
      </c>
      <c r="D129" s="18" t="s">
        <v>25</v>
      </c>
      <c r="E129" s="6">
        <v>2500</v>
      </c>
      <c r="F129" s="6"/>
      <c r="G129" s="6">
        <v>2500</v>
      </c>
      <c r="H129" s="16" t="s">
        <v>66</v>
      </c>
      <c r="I129" s="20" t="s">
        <v>77</v>
      </c>
    </row>
    <row r="130" spans="1:9" ht="15.95">
      <c r="A130" s="52"/>
      <c r="B130" s="58"/>
      <c r="C130" s="9" t="s">
        <v>41</v>
      </c>
      <c r="D130" s="10"/>
      <c r="E130" s="3">
        <f>SUM(E131:E131)</f>
        <v>630.35</v>
      </c>
      <c r="F130" s="3">
        <f>SUM(F131:F131)</f>
        <v>0</v>
      </c>
      <c r="G130" s="3">
        <f>SUM(G131:G131)</f>
        <v>0</v>
      </c>
      <c r="H130" s="11"/>
      <c r="I130" s="12"/>
    </row>
    <row r="131" spans="1:9" ht="15.95">
      <c r="A131" s="61">
        <v>43976</v>
      </c>
      <c r="B131" s="94">
        <v>43997</v>
      </c>
      <c r="C131" s="64" t="s">
        <v>44</v>
      </c>
      <c r="D131" s="65" t="s">
        <v>25</v>
      </c>
      <c r="E131" s="36">
        <v>630.35</v>
      </c>
      <c r="F131" s="36"/>
      <c r="G131" s="36">
        <v>0</v>
      </c>
      <c r="H131" s="40" t="s">
        <v>66</v>
      </c>
      <c r="I131" s="8" t="s">
        <v>78</v>
      </c>
    </row>
    <row r="132" spans="1:9" ht="15.95">
      <c r="A132" s="52"/>
      <c r="B132" s="58"/>
      <c r="C132" s="9" t="s">
        <v>54</v>
      </c>
      <c r="D132" s="10"/>
      <c r="E132" s="3">
        <v>0</v>
      </c>
      <c r="F132" s="3">
        <v>0</v>
      </c>
      <c r="G132" s="3">
        <v>0</v>
      </c>
      <c r="H132" s="11"/>
      <c r="I132" s="12"/>
    </row>
    <row r="133" spans="1:9" ht="15.95">
      <c r="A133" s="59"/>
      <c r="B133" s="62"/>
      <c r="C133" s="17" t="s">
        <v>55</v>
      </c>
      <c r="D133" s="18" t="s">
        <v>37</v>
      </c>
      <c r="E133" s="6">
        <v>0</v>
      </c>
      <c r="F133" s="19"/>
      <c r="G133" s="6">
        <v>0</v>
      </c>
      <c r="H133" s="16" t="s">
        <v>70</v>
      </c>
      <c r="I133" s="19"/>
    </row>
    <row r="134" spans="1:9" ht="15.95">
      <c r="A134" s="63" t="s">
        <v>60</v>
      </c>
      <c r="B134" s="99" t="s">
        <v>58</v>
      </c>
      <c r="C134" s="100"/>
      <c r="D134" s="101"/>
      <c r="E134" s="98">
        <f>SUM(E119,E121,E130,F132)</f>
        <v>3130.35</v>
      </c>
      <c r="F134" s="98">
        <f>SUM(F119,F121,F130,H132)</f>
        <v>0</v>
      </c>
      <c r="G134" s="98">
        <f>SUM(G119,G121,G130,H132)</f>
        <v>2500</v>
      </c>
      <c r="H134" s="98"/>
      <c r="I134" s="66"/>
    </row>
    <row r="135" spans="1:9" ht="15.95">
      <c r="A135" s="46" t="s">
        <v>84</v>
      </c>
      <c r="B135" s="47" t="s">
        <v>60</v>
      </c>
      <c r="C135" s="48"/>
      <c r="D135" s="49"/>
      <c r="E135" s="50"/>
      <c r="F135" s="50"/>
      <c r="G135" s="50"/>
      <c r="H135" s="50"/>
      <c r="I135" s="50"/>
    </row>
    <row r="136" spans="1:9" ht="14.1">
      <c r="A136" s="51" t="s">
        <v>2</v>
      </c>
      <c r="B136" s="51" t="s">
        <v>3</v>
      </c>
      <c r="C136" s="51" t="s">
        <v>4</v>
      </c>
      <c r="D136" s="51" t="s">
        <v>5</v>
      </c>
      <c r="E136" s="51" t="s">
        <v>6</v>
      </c>
      <c r="F136" s="51" t="s">
        <v>61</v>
      </c>
      <c r="G136" s="51"/>
      <c r="H136" s="51" t="s">
        <v>9</v>
      </c>
      <c r="I136" s="51" t="s">
        <v>62</v>
      </c>
    </row>
    <row r="137" spans="1:9" ht="15.95">
      <c r="A137" s="52"/>
      <c r="B137" s="53"/>
      <c r="C137" s="1" t="s">
        <v>23</v>
      </c>
      <c r="D137" s="2"/>
      <c r="E137" s="3">
        <v>0</v>
      </c>
      <c r="F137" s="3">
        <v>0</v>
      </c>
      <c r="G137" s="3">
        <v>0</v>
      </c>
      <c r="H137" s="4"/>
      <c r="I137" s="12"/>
    </row>
    <row r="138" spans="1:9" ht="15.95">
      <c r="A138" s="52"/>
      <c r="B138" s="54"/>
      <c r="C138" s="55" t="s">
        <v>63</v>
      </c>
      <c r="D138" s="56" t="s">
        <v>25</v>
      </c>
      <c r="E138" s="6">
        <v>0</v>
      </c>
      <c r="F138" s="7"/>
      <c r="G138" s="6">
        <v>0</v>
      </c>
      <c r="H138" s="7" t="s">
        <v>64</v>
      </c>
      <c r="I138" s="57"/>
    </row>
    <row r="139" spans="1:9" ht="15.95">
      <c r="A139" s="52"/>
      <c r="B139" s="58"/>
      <c r="C139" s="9" t="s">
        <v>26</v>
      </c>
      <c r="D139" s="10"/>
      <c r="E139" s="3">
        <f>SUM(E140:E146)</f>
        <v>2500</v>
      </c>
      <c r="F139" s="3">
        <f>SUM(F140:F146)</f>
        <v>0</v>
      </c>
      <c r="G139" s="3">
        <f>SUM(G140:G146)</f>
        <v>2500</v>
      </c>
      <c r="H139" s="11"/>
      <c r="I139" s="12"/>
    </row>
    <row r="140" spans="1:9" ht="15.95">
      <c r="A140" s="59"/>
      <c r="B140" s="13"/>
      <c r="C140" s="14" t="s">
        <v>65</v>
      </c>
      <c r="D140" s="15" t="s">
        <v>25</v>
      </c>
      <c r="E140" s="60">
        <v>0</v>
      </c>
      <c r="F140" s="16"/>
      <c r="G140" s="60">
        <v>0</v>
      </c>
      <c r="H140" s="16" t="s">
        <v>66</v>
      </c>
      <c r="I140" s="16"/>
    </row>
    <row r="141" spans="1:9" ht="15.95">
      <c r="A141" s="59"/>
      <c r="B141" s="13"/>
      <c r="C141" s="14" t="s">
        <v>67</v>
      </c>
      <c r="D141" s="15" t="s">
        <v>25</v>
      </c>
      <c r="E141" s="60">
        <v>0</v>
      </c>
      <c r="F141" s="16"/>
      <c r="G141" s="60">
        <v>0</v>
      </c>
      <c r="H141" s="16" t="s">
        <v>66</v>
      </c>
      <c r="I141" s="16" t="s">
        <v>68</v>
      </c>
    </row>
    <row r="142" spans="1:9" ht="15.95">
      <c r="A142" s="59"/>
      <c r="B142" s="13"/>
      <c r="C142" s="14" t="s">
        <v>36</v>
      </c>
      <c r="D142" s="15" t="s">
        <v>37</v>
      </c>
      <c r="E142" s="6">
        <v>0</v>
      </c>
      <c r="F142" s="16"/>
      <c r="G142" s="6">
        <v>0</v>
      </c>
      <c r="H142" s="16" t="s">
        <v>66</v>
      </c>
      <c r="I142" s="16"/>
    </row>
    <row r="143" spans="1:9" ht="15.95">
      <c r="A143" s="59"/>
      <c r="B143" s="13"/>
      <c r="C143" s="17" t="s">
        <v>38</v>
      </c>
      <c r="D143" s="18" t="s">
        <v>37</v>
      </c>
      <c r="E143" s="6">
        <v>0</v>
      </c>
      <c r="F143" s="19"/>
      <c r="G143" s="6">
        <v>0</v>
      </c>
      <c r="H143" s="16" t="s">
        <v>66</v>
      </c>
      <c r="I143" s="16"/>
    </row>
    <row r="144" spans="1:9" ht="32.1">
      <c r="A144" s="59"/>
      <c r="B144" s="13" t="s">
        <v>69</v>
      </c>
      <c r="C144" s="17" t="s">
        <v>39</v>
      </c>
      <c r="D144" s="18" t="s">
        <v>37</v>
      </c>
      <c r="E144" s="6">
        <v>0</v>
      </c>
      <c r="F144" s="19"/>
      <c r="G144" s="6">
        <v>0</v>
      </c>
      <c r="H144" s="16" t="s">
        <v>66</v>
      </c>
      <c r="I144" s="16"/>
    </row>
    <row r="145" spans="1:9" ht="15.95">
      <c r="A145" s="59"/>
      <c r="B145" s="13"/>
      <c r="C145" s="13" t="s">
        <v>40</v>
      </c>
      <c r="D145" s="21" t="s">
        <v>37</v>
      </c>
      <c r="E145" s="6">
        <v>0</v>
      </c>
      <c r="F145" s="19"/>
      <c r="G145" s="6">
        <v>0</v>
      </c>
      <c r="H145" s="16" t="s">
        <v>70</v>
      </c>
      <c r="I145" s="16"/>
    </row>
    <row r="146" spans="1:9" ht="15.95">
      <c r="A146" s="61">
        <v>44007</v>
      </c>
      <c r="B146" s="61">
        <v>44013</v>
      </c>
      <c r="C146" s="17" t="s">
        <v>33</v>
      </c>
      <c r="D146" s="18" t="s">
        <v>25</v>
      </c>
      <c r="E146" s="6">
        <v>2500</v>
      </c>
      <c r="F146" s="6"/>
      <c r="G146" s="6">
        <v>2500</v>
      </c>
      <c r="H146" s="16" t="s">
        <v>66</v>
      </c>
      <c r="I146" s="20" t="s">
        <v>77</v>
      </c>
    </row>
    <row r="147" spans="1:9" ht="15.95">
      <c r="A147" s="52"/>
      <c r="B147" s="58"/>
      <c r="C147" s="9" t="s">
        <v>41</v>
      </c>
      <c r="D147" s="10"/>
      <c r="E147" s="3">
        <f>SUM(E148:E148)</f>
        <v>3500</v>
      </c>
      <c r="F147" s="3">
        <f>SUM(F148:F148)</f>
        <v>0</v>
      </c>
      <c r="G147" s="3">
        <f>SUM(G148:G148)</f>
        <v>0</v>
      </c>
      <c r="H147" s="11"/>
      <c r="I147" s="12"/>
    </row>
    <row r="148" spans="1:9" ht="15.95">
      <c r="A148" s="61">
        <v>44007</v>
      </c>
      <c r="B148" s="61">
        <v>44013</v>
      </c>
      <c r="C148" s="55" t="s">
        <v>73</v>
      </c>
      <c r="D148" s="56" t="s">
        <v>25</v>
      </c>
      <c r="E148" s="6">
        <v>3500</v>
      </c>
      <c r="F148" s="6"/>
      <c r="G148" s="6">
        <v>0</v>
      </c>
      <c r="H148" s="7" t="s">
        <v>64</v>
      </c>
      <c r="I148" s="57" t="s">
        <v>74</v>
      </c>
    </row>
    <row r="149" spans="1:9" ht="15.95">
      <c r="A149" s="52"/>
      <c r="B149" s="58"/>
      <c r="C149" s="9" t="s">
        <v>54</v>
      </c>
      <c r="D149" s="10"/>
      <c r="E149" s="3">
        <v>0</v>
      </c>
      <c r="F149" s="3">
        <v>0</v>
      </c>
      <c r="G149" s="3">
        <v>0</v>
      </c>
      <c r="H149" s="11"/>
      <c r="I149" s="12"/>
    </row>
    <row r="150" spans="1:9" ht="15.95">
      <c r="A150" s="59"/>
      <c r="B150" s="62"/>
      <c r="C150" s="17" t="s">
        <v>55</v>
      </c>
      <c r="D150" s="18" t="s">
        <v>37</v>
      </c>
      <c r="E150" s="6">
        <v>0</v>
      </c>
      <c r="F150" s="19"/>
      <c r="G150" s="6">
        <v>0</v>
      </c>
      <c r="H150" s="16" t="s">
        <v>70</v>
      </c>
      <c r="I150" s="19"/>
    </row>
    <row r="151" spans="1:9" ht="15.95">
      <c r="A151" s="63" t="s">
        <v>60</v>
      </c>
      <c r="B151" s="99" t="s">
        <v>58</v>
      </c>
      <c r="C151" s="100"/>
      <c r="D151" s="101"/>
      <c r="E151" s="98">
        <f>SUM(E137,E139,E147,E149)</f>
        <v>6000</v>
      </c>
      <c r="F151" s="98">
        <f>SUM(F137,F139,F147,F149)</f>
        <v>0</v>
      </c>
      <c r="G151" s="98">
        <f>SUM(G137,G139,G147,G149)</f>
        <v>2500</v>
      </c>
      <c r="H151" s="98"/>
      <c r="I151" s="66"/>
    </row>
    <row r="152" spans="1:9" ht="15.95">
      <c r="A152" s="46" t="s">
        <v>85</v>
      </c>
      <c r="B152" s="47" t="s">
        <v>60</v>
      </c>
      <c r="C152" s="48"/>
      <c r="D152" s="49"/>
      <c r="E152" s="50"/>
      <c r="F152" s="50"/>
      <c r="G152" s="50"/>
      <c r="H152" s="50"/>
      <c r="I152" s="50"/>
    </row>
    <row r="153" spans="1:9" ht="14.1">
      <c r="A153" s="51" t="s">
        <v>2</v>
      </c>
      <c r="B153" s="51" t="s">
        <v>3</v>
      </c>
      <c r="C153" s="51" t="s">
        <v>4</v>
      </c>
      <c r="D153" s="51" t="s">
        <v>5</v>
      </c>
      <c r="E153" s="51" t="s">
        <v>6</v>
      </c>
      <c r="F153" s="51" t="s">
        <v>61</v>
      </c>
      <c r="G153" s="51"/>
      <c r="H153" s="51" t="s">
        <v>9</v>
      </c>
      <c r="I153" s="51" t="s">
        <v>62</v>
      </c>
    </row>
    <row r="154" spans="1:9" ht="15.95">
      <c r="A154" s="52"/>
      <c r="B154" s="53"/>
      <c r="C154" s="1" t="s">
        <v>23</v>
      </c>
      <c r="D154" s="2"/>
      <c r="E154" s="3">
        <v>0</v>
      </c>
      <c r="F154" s="4"/>
      <c r="G154" s="3">
        <v>0</v>
      </c>
      <c r="H154" s="4"/>
      <c r="I154" s="12"/>
    </row>
    <row r="155" spans="1:9" ht="15.95">
      <c r="A155" s="52"/>
      <c r="B155" s="54"/>
      <c r="C155" s="55" t="s">
        <v>63</v>
      </c>
      <c r="D155" s="56" t="s">
        <v>25</v>
      </c>
      <c r="E155" s="6">
        <v>0</v>
      </c>
      <c r="F155" s="7"/>
      <c r="G155" s="6">
        <v>0</v>
      </c>
      <c r="H155" s="7" t="s">
        <v>64</v>
      </c>
      <c r="I155" s="57"/>
    </row>
    <row r="156" spans="1:9" ht="15.95">
      <c r="A156" s="52"/>
      <c r="B156" s="58"/>
      <c r="C156" s="9" t="s">
        <v>26</v>
      </c>
      <c r="D156" s="10"/>
      <c r="E156" s="3">
        <f>SUM(E157:E164)</f>
        <v>2500</v>
      </c>
      <c r="F156" s="11"/>
      <c r="G156" s="3">
        <f>SUM(G157:G164)</f>
        <v>2500</v>
      </c>
      <c r="H156" s="11"/>
      <c r="I156" s="12"/>
    </row>
    <row r="157" spans="1:9" ht="15.95">
      <c r="A157" s="59"/>
      <c r="B157" s="13"/>
      <c r="C157" s="14" t="s">
        <v>65</v>
      </c>
      <c r="D157" s="15" t="s">
        <v>25</v>
      </c>
      <c r="E157" s="60">
        <v>0</v>
      </c>
      <c r="F157" s="16"/>
      <c r="G157" s="60">
        <v>0</v>
      </c>
      <c r="H157" s="16" t="s">
        <v>66</v>
      </c>
      <c r="I157" s="16"/>
    </row>
    <row r="158" spans="1:9" ht="15.95">
      <c r="A158" s="59"/>
      <c r="B158" s="13"/>
      <c r="C158" s="14" t="s">
        <v>67</v>
      </c>
      <c r="D158" s="15" t="s">
        <v>25</v>
      </c>
      <c r="E158" s="60">
        <v>0</v>
      </c>
      <c r="F158" s="16"/>
      <c r="G158" s="60">
        <v>0</v>
      </c>
      <c r="H158" s="16" t="s">
        <v>66</v>
      </c>
      <c r="I158" s="16" t="s">
        <v>68</v>
      </c>
    </row>
    <row r="159" spans="1:9" ht="15.95">
      <c r="A159" s="59"/>
      <c r="B159" s="13"/>
      <c r="C159" s="14" t="s">
        <v>36</v>
      </c>
      <c r="D159" s="15" t="s">
        <v>37</v>
      </c>
      <c r="E159" s="6">
        <v>0</v>
      </c>
      <c r="F159" s="16"/>
      <c r="G159" s="6">
        <v>0</v>
      </c>
      <c r="H159" s="16" t="s">
        <v>66</v>
      </c>
      <c r="I159" s="16"/>
    </row>
    <row r="160" spans="1:9" ht="15.95">
      <c r="A160" s="59"/>
      <c r="B160" s="13"/>
      <c r="C160" s="17" t="s">
        <v>38</v>
      </c>
      <c r="D160" s="18" t="s">
        <v>37</v>
      </c>
      <c r="E160" s="6">
        <v>0</v>
      </c>
      <c r="F160" s="19"/>
      <c r="G160" s="6">
        <v>0</v>
      </c>
      <c r="H160" s="16" t="s">
        <v>66</v>
      </c>
      <c r="I160" s="16"/>
    </row>
    <row r="161" spans="1:9" ht="32.1">
      <c r="A161" s="59"/>
      <c r="B161" s="13" t="s">
        <v>69</v>
      </c>
      <c r="C161" s="17" t="s">
        <v>39</v>
      </c>
      <c r="D161" s="18" t="s">
        <v>37</v>
      </c>
      <c r="E161" s="6">
        <v>0</v>
      </c>
      <c r="F161" s="19"/>
      <c r="G161" s="6">
        <v>0</v>
      </c>
      <c r="H161" s="16" t="s">
        <v>66</v>
      </c>
      <c r="I161" s="16"/>
    </row>
    <row r="162" spans="1:9" ht="15.95">
      <c r="A162" s="59"/>
      <c r="B162" s="13"/>
      <c r="C162" s="13" t="s">
        <v>40</v>
      </c>
      <c r="D162" s="21" t="s">
        <v>37</v>
      </c>
      <c r="E162" s="6">
        <v>0</v>
      </c>
      <c r="F162" s="19"/>
      <c r="G162" s="6">
        <v>0</v>
      </c>
      <c r="H162" s="16" t="s">
        <v>70</v>
      </c>
      <c r="I162" s="16"/>
    </row>
    <row r="163" spans="1:9" ht="15.95">
      <c r="A163" s="61">
        <v>44037</v>
      </c>
      <c r="B163" s="61">
        <v>44044</v>
      </c>
      <c r="C163" s="13" t="s">
        <v>71</v>
      </c>
      <c r="D163" s="21" t="s">
        <v>25</v>
      </c>
      <c r="E163" s="6">
        <v>0</v>
      </c>
      <c r="F163" s="19"/>
      <c r="G163" s="6">
        <v>0</v>
      </c>
      <c r="H163" s="16" t="s">
        <v>66</v>
      </c>
      <c r="I163" s="16" t="s">
        <v>29</v>
      </c>
    </row>
    <row r="164" spans="1:9" ht="15.95">
      <c r="A164" s="61">
        <v>44037</v>
      </c>
      <c r="B164" s="61">
        <v>44044</v>
      </c>
      <c r="C164" s="17" t="s">
        <v>33</v>
      </c>
      <c r="D164" s="18" t="s">
        <v>25</v>
      </c>
      <c r="E164" s="6">
        <v>2500</v>
      </c>
      <c r="F164" s="6"/>
      <c r="G164" s="6">
        <v>2500</v>
      </c>
      <c r="H164" s="16" t="s">
        <v>66</v>
      </c>
      <c r="I164" s="20" t="s">
        <v>77</v>
      </c>
    </row>
    <row r="165" spans="1:9" ht="15.95">
      <c r="A165" s="61">
        <v>44037</v>
      </c>
      <c r="B165" s="61">
        <v>44044</v>
      </c>
      <c r="C165" s="17" t="s">
        <v>30</v>
      </c>
      <c r="D165" s="18" t="s">
        <v>31</v>
      </c>
      <c r="E165" s="6">
        <v>0</v>
      </c>
      <c r="F165" s="6"/>
      <c r="G165" s="6">
        <v>0</v>
      </c>
      <c r="H165" s="7" t="s">
        <v>64</v>
      </c>
      <c r="I165" s="20" t="s">
        <v>81</v>
      </c>
    </row>
    <row r="166" spans="1:9" ht="15.95">
      <c r="A166" s="52"/>
      <c r="B166" s="61"/>
      <c r="C166" s="9" t="s">
        <v>41</v>
      </c>
      <c r="D166" s="10"/>
      <c r="E166" s="3">
        <f>SUM(E167:E168)</f>
        <v>1054.7</v>
      </c>
      <c r="F166" s="11"/>
      <c r="G166" s="3">
        <f>SUM(G167:G168)</f>
        <v>0</v>
      </c>
      <c r="H166" s="11"/>
      <c r="I166" s="12"/>
    </row>
    <row r="167" spans="1:9" ht="15.95">
      <c r="A167" s="61">
        <v>44037</v>
      </c>
      <c r="B167" s="94">
        <v>44053</v>
      </c>
      <c r="C167" s="93" t="s">
        <v>42</v>
      </c>
      <c r="D167" s="86" t="s">
        <v>25</v>
      </c>
      <c r="E167" s="36">
        <v>1054.7</v>
      </c>
      <c r="F167" s="8"/>
      <c r="G167" s="36">
        <v>0</v>
      </c>
      <c r="H167" s="40" t="s">
        <v>66</v>
      </c>
      <c r="I167" s="20" t="s">
        <v>75</v>
      </c>
    </row>
    <row r="168" spans="1:9" ht="15.95">
      <c r="A168" s="61">
        <v>44020</v>
      </c>
      <c r="B168" s="61">
        <v>44044</v>
      </c>
      <c r="C168" s="14" t="s">
        <v>47</v>
      </c>
      <c r="D168" s="15" t="s">
        <v>31</v>
      </c>
      <c r="E168" s="6">
        <v>0</v>
      </c>
      <c r="F168" s="6"/>
      <c r="G168" s="6">
        <v>0</v>
      </c>
      <c r="H168" s="7" t="s">
        <v>64</v>
      </c>
      <c r="I168" s="20" t="s">
        <v>82</v>
      </c>
    </row>
    <row r="169" spans="1:9" ht="15.95">
      <c r="A169" s="52"/>
      <c r="B169" s="58"/>
      <c r="C169" s="9" t="s">
        <v>54</v>
      </c>
      <c r="D169" s="10"/>
      <c r="E169" s="3">
        <v>0</v>
      </c>
      <c r="F169" s="11"/>
      <c r="G169" s="3">
        <v>0</v>
      </c>
      <c r="H169" s="11"/>
      <c r="I169" s="12"/>
    </row>
    <row r="170" spans="1:9" ht="15.95">
      <c r="A170" s="59"/>
      <c r="B170" s="62"/>
      <c r="C170" s="17" t="s">
        <v>55</v>
      </c>
      <c r="D170" s="18" t="s">
        <v>37</v>
      </c>
      <c r="E170" s="6">
        <v>0</v>
      </c>
      <c r="F170" s="19"/>
      <c r="G170" s="6">
        <v>0</v>
      </c>
      <c r="H170" s="16" t="s">
        <v>70</v>
      </c>
      <c r="I170" s="19"/>
    </row>
    <row r="171" spans="1:9" ht="15.95">
      <c r="A171" s="63" t="s">
        <v>60</v>
      </c>
      <c r="B171" s="99" t="s">
        <v>58</v>
      </c>
      <c r="C171" s="100"/>
      <c r="D171" s="101"/>
      <c r="E171" s="98">
        <f>SUM(E154,E156,E166,E169)</f>
        <v>3554.7</v>
      </c>
      <c r="F171" s="98"/>
      <c r="G171" s="98">
        <f>SUM(G154,G156,G166,G169)</f>
        <v>2500</v>
      </c>
      <c r="H171" s="98"/>
      <c r="I171" s="66"/>
    </row>
    <row r="172" spans="1:9" ht="15.95">
      <c r="A172" s="46" t="s">
        <v>86</v>
      </c>
      <c r="B172" s="47" t="s">
        <v>60</v>
      </c>
      <c r="C172" s="48"/>
      <c r="D172" s="49"/>
      <c r="E172" s="50"/>
      <c r="F172" s="50"/>
      <c r="G172" s="50"/>
      <c r="H172" s="50"/>
      <c r="I172" s="50"/>
    </row>
    <row r="173" spans="1:9" ht="14.1">
      <c r="A173" s="51" t="s">
        <v>2</v>
      </c>
      <c r="B173" s="51" t="s">
        <v>3</v>
      </c>
      <c r="C173" s="51" t="s">
        <v>4</v>
      </c>
      <c r="D173" s="51" t="s">
        <v>5</v>
      </c>
      <c r="E173" s="51" t="s">
        <v>6</v>
      </c>
      <c r="F173" s="51" t="s">
        <v>61</v>
      </c>
      <c r="G173" s="51"/>
      <c r="H173" s="51" t="s">
        <v>9</v>
      </c>
      <c r="I173" s="51" t="s">
        <v>62</v>
      </c>
    </row>
    <row r="174" spans="1:9" ht="15.95">
      <c r="A174" s="52"/>
      <c r="B174" s="53"/>
      <c r="C174" s="1" t="s">
        <v>23</v>
      </c>
      <c r="D174" s="2"/>
      <c r="E174" s="3">
        <v>0</v>
      </c>
      <c r="F174" s="4"/>
      <c r="G174" s="3">
        <v>0</v>
      </c>
      <c r="H174" s="4"/>
      <c r="I174" s="12"/>
    </row>
    <row r="175" spans="1:9" ht="15.95">
      <c r="A175" s="52"/>
      <c r="B175" s="54"/>
      <c r="C175" s="55" t="s">
        <v>63</v>
      </c>
      <c r="D175" s="56" t="s">
        <v>25</v>
      </c>
      <c r="E175" s="6">
        <v>0</v>
      </c>
      <c r="F175" s="7"/>
      <c r="G175" s="6">
        <v>0</v>
      </c>
      <c r="H175" s="7" t="s">
        <v>64</v>
      </c>
      <c r="I175" s="57"/>
    </row>
    <row r="176" spans="1:9" ht="15.95">
      <c r="A176" s="52"/>
      <c r="B176" s="58"/>
      <c r="C176" s="9" t="s">
        <v>26</v>
      </c>
      <c r="D176" s="10"/>
      <c r="E176" s="3">
        <f>SUM(E177:E184)</f>
        <v>2500</v>
      </c>
      <c r="F176" s="11"/>
      <c r="G176" s="3">
        <f>SUM(G177:G184)</f>
        <v>2500</v>
      </c>
      <c r="H176" s="11"/>
      <c r="I176" s="12"/>
    </row>
    <row r="177" spans="1:9" ht="15.95">
      <c r="A177" s="59"/>
      <c r="B177" s="13"/>
      <c r="C177" s="14" t="s">
        <v>65</v>
      </c>
      <c r="D177" s="15" t="s">
        <v>25</v>
      </c>
      <c r="E177" s="60">
        <v>0</v>
      </c>
      <c r="F177" s="16"/>
      <c r="G177" s="60">
        <v>0</v>
      </c>
      <c r="H177" s="16" t="s">
        <v>66</v>
      </c>
      <c r="I177" s="16"/>
    </row>
    <row r="178" spans="1:9" ht="15.95">
      <c r="A178" s="59"/>
      <c r="B178" s="13"/>
      <c r="C178" s="14" t="s">
        <v>67</v>
      </c>
      <c r="D178" s="15" t="s">
        <v>25</v>
      </c>
      <c r="E178" s="60">
        <v>0</v>
      </c>
      <c r="F178" s="16"/>
      <c r="G178" s="60">
        <v>0</v>
      </c>
      <c r="H178" s="16" t="s">
        <v>66</v>
      </c>
      <c r="I178" s="16" t="s">
        <v>68</v>
      </c>
    </row>
    <row r="179" spans="1:9" ht="15.95">
      <c r="A179" s="59"/>
      <c r="B179" s="13"/>
      <c r="C179" s="14" t="s">
        <v>36</v>
      </c>
      <c r="D179" s="15" t="s">
        <v>37</v>
      </c>
      <c r="E179" s="6">
        <v>0</v>
      </c>
      <c r="F179" s="16"/>
      <c r="G179" s="6">
        <v>0</v>
      </c>
      <c r="H179" s="16" t="s">
        <v>66</v>
      </c>
      <c r="I179" s="16"/>
    </row>
    <row r="180" spans="1:9" ht="15.95">
      <c r="A180" s="59"/>
      <c r="B180" s="13"/>
      <c r="C180" s="17" t="s">
        <v>38</v>
      </c>
      <c r="D180" s="18" t="s">
        <v>37</v>
      </c>
      <c r="E180" s="6">
        <v>0</v>
      </c>
      <c r="F180" s="19"/>
      <c r="G180" s="6">
        <v>0</v>
      </c>
      <c r="H180" s="16" t="s">
        <v>66</v>
      </c>
      <c r="I180" s="16"/>
    </row>
    <row r="181" spans="1:9" ht="32.1">
      <c r="A181" s="59"/>
      <c r="B181" s="13" t="s">
        <v>69</v>
      </c>
      <c r="C181" s="17" t="s">
        <v>39</v>
      </c>
      <c r="D181" s="18" t="s">
        <v>37</v>
      </c>
      <c r="E181" s="6">
        <v>0</v>
      </c>
      <c r="F181" s="19"/>
      <c r="G181" s="6">
        <v>0</v>
      </c>
      <c r="H181" s="16" t="s">
        <v>66</v>
      </c>
      <c r="I181" s="16"/>
    </row>
    <row r="182" spans="1:9" ht="15.95">
      <c r="A182" s="59"/>
      <c r="B182" s="13"/>
      <c r="C182" s="13" t="s">
        <v>40</v>
      </c>
      <c r="D182" s="21" t="s">
        <v>37</v>
      </c>
      <c r="E182" s="6">
        <v>0</v>
      </c>
      <c r="F182" s="19"/>
      <c r="G182" s="6">
        <v>0</v>
      </c>
      <c r="H182" s="16" t="s">
        <v>70</v>
      </c>
      <c r="I182" s="16"/>
    </row>
    <row r="183" spans="1:9" ht="15.95">
      <c r="A183" s="61">
        <v>44068</v>
      </c>
      <c r="B183" s="61">
        <v>44075</v>
      </c>
      <c r="C183" s="13" t="s">
        <v>71</v>
      </c>
      <c r="D183" s="21" t="s">
        <v>25</v>
      </c>
      <c r="E183" s="6">
        <v>0</v>
      </c>
      <c r="F183" s="19"/>
      <c r="G183" s="6">
        <v>0</v>
      </c>
      <c r="H183" s="16" t="s">
        <v>66</v>
      </c>
      <c r="I183" s="16" t="s">
        <v>29</v>
      </c>
    </row>
    <row r="184" spans="1:9" ht="15.95">
      <c r="A184" s="61">
        <v>44068</v>
      </c>
      <c r="B184" s="61">
        <v>44075</v>
      </c>
      <c r="C184" s="17" t="s">
        <v>33</v>
      </c>
      <c r="D184" s="18" t="s">
        <v>25</v>
      </c>
      <c r="E184" s="6">
        <v>2500</v>
      </c>
      <c r="F184" s="6"/>
      <c r="G184" s="6">
        <v>2500</v>
      </c>
      <c r="H184" s="16" t="s">
        <v>66</v>
      </c>
      <c r="I184" s="20" t="s">
        <v>77</v>
      </c>
    </row>
    <row r="185" spans="1:9" ht="15.95">
      <c r="A185" s="52"/>
      <c r="B185" s="58"/>
      <c r="C185" s="9" t="s">
        <v>41</v>
      </c>
      <c r="D185" s="10"/>
      <c r="E185" s="3">
        <f>SUM(E186:E186)</f>
        <v>1054.7</v>
      </c>
      <c r="F185" s="11"/>
      <c r="G185" s="3">
        <f>SUM(G186:G186)</f>
        <v>0</v>
      </c>
      <c r="H185" s="11"/>
      <c r="I185" s="12"/>
    </row>
    <row r="186" spans="1:9" ht="15.95">
      <c r="A186" s="61">
        <v>44068</v>
      </c>
      <c r="B186" s="61">
        <v>44081</v>
      </c>
      <c r="C186" s="93" t="s">
        <v>42</v>
      </c>
      <c r="D186" s="86" t="s">
        <v>25</v>
      </c>
      <c r="E186" s="36">
        <v>1054.7</v>
      </c>
      <c r="F186" s="8"/>
      <c r="G186" s="36">
        <v>0</v>
      </c>
      <c r="H186" s="40" t="s">
        <v>66</v>
      </c>
      <c r="I186" s="20" t="s">
        <v>75</v>
      </c>
    </row>
    <row r="187" spans="1:9" ht="15.95">
      <c r="A187" s="52"/>
      <c r="B187" s="58"/>
      <c r="C187" s="9" t="s">
        <v>54</v>
      </c>
      <c r="D187" s="10"/>
      <c r="E187" s="3">
        <v>0</v>
      </c>
      <c r="F187" s="11"/>
      <c r="G187" s="3">
        <v>0</v>
      </c>
      <c r="H187" s="11"/>
      <c r="I187" s="12"/>
    </row>
    <row r="188" spans="1:9" ht="15.95">
      <c r="A188" s="59"/>
      <c r="B188" s="62"/>
      <c r="C188" s="17" t="s">
        <v>55</v>
      </c>
      <c r="D188" s="18" t="s">
        <v>37</v>
      </c>
      <c r="E188" s="6">
        <v>0</v>
      </c>
      <c r="F188" s="19"/>
      <c r="G188" s="6">
        <v>0</v>
      </c>
      <c r="H188" s="16" t="s">
        <v>70</v>
      </c>
      <c r="I188" s="19"/>
    </row>
    <row r="189" spans="1:9" ht="15.95">
      <c r="A189" s="63" t="s">
        <v>60</v>
      </c>
      <c r="B189" s="99" t="s">
        <v>58</v>
      </c>
      <c r="C189" s="100"/>
      <c r="D189" s="101"/>
      <c r="E189" s="98">
        <f>SUM(E174,E176,E185,E187)</f>
        <v>3554.7</v>
      </c>
      <c r="F189" s="98"/>
      <c r="G189" s="98">
        <f>SUM(G174,G176,G185,G187)</f>
        <v>2500</v>
      </c>
      <c r="H189" s="98"/>
      <c r="I189" s="66"/>
    </row>
    <row r="190" spans="1:9" ht="15.95">
      <c r="A190" s="46" t="s">
        <v>87</v>
      </c>
      <c r="B190" s="47" t="s">
        <v>60</v>
      </c>
      <c r="C190" s="48"/>
      <c r="D190" s="49"/>
      <c r="E190" s="50"/>
      <c r="F190" s="50"/>
      <c r="G190" s="50"/>
      <c r="H190" s="50"/>
      <c r="I190" s="50"/>
    </row>
    <row r="191" spans="1:9" ht="14.1">
      <c r="A191" s="51" t="s">
        <v>2</v>
      </c>
      <c r="B191" s="51" t="s">
        <v>3</v>
      </c>
      <c r="C191" s="51" t="s">
        <v>4</v>
      </c>
      <c r="D191" s="51" t="s">
        <v>5</v>
      </c>
      <c r="E191" s="51" t="s">
        <v>6</v>
      </c>
      <c r="F191" s="51" t="s">
        <v>61</v>
      </c>
      <c r="G191" s="51"/>
      <c r="H191" s="51" t="s">
        <v>9</v>
      </c>
      <c r="I191" s="51" t="s">
        <v>62</v>
      </c>
    </row>
    <row r="192" spans="1:9" ht="15.95">
      <c r="A192" s="52"/>
      <c r="B192" s="53"/>
      <c r="C192" s="1" t="s">
        <v>23</v>
      </c>
      <c r="D192" s="2"/>
      <c r="E192" s="3">
        <v>0</v>
      </c>
      <c r="F192" s="4"/>
      <c r="G192" s="3">
        <v>0</v>
      </c>
      <c r="H192" s="4"/>
      <c r="I192" s="12"/>
    </row>
    <row r="193" spans="1:9" ht="15.95">
      <c r="A193" s="52"/>
      <c r="B193" s="54"/>
      <c r="C193" s="55" t="s">
        <v>63</v>
      </c>
      <c r="D193" s="56" t="s">
        <v>25</v>
      </c>
      <c r="E193" s="6">
        <v>0</v>
      </c>
      <c r="F193" s="7"/>
      <c r="G193" s="6">
        <v>0</v>
      </c>
      <c r="H193" s="7" t="s">
        <v>64</v>
      </c>
      <c r="I193" s="57"/>
    </row>
    <row r="194" spans="1:9" ht="15.95">
      <c r="A194" s="52"/>
      <c r="B194" s="58"/>
      <c r="C194" s="9" t="s">
        <v>26</v>
      </c>
      <c r="D194" s="10"/>
      <c r="E194" s="3">
        <f>SUM(E195:E202)</f>
        <v>2500</v>
      </c>
      <c r="F194" s="11"/>
      <c r="G194" s="3">
        <f>SUM(G195:G202)</f>
        <v>2500</v>
      </c>
      <c r="H194" s="11"/>
      <c r="I194" s="12"/>
    </row>
    <row r="195" spans="1:9" ht="15.95">
      <c r="A195" s="59"/>
      <c r="B195" s="13"/>
      <c r="C195" s="14" t="s">
        <v>65</v>
      </c>
      <c r="D195" s="15" t="s">
        <v>25</v>
      </c>
      <c r="E195" s="60">
        <v>0</v>
      </c>
      <c r="F195" s="16"/>
      <c r="G195" s="60">
        <v>0</v>
      </c>
      <c r="H195" s="16" t="s">
        <v>66</v>
      </c>
      <c r="I195" s="16"/>
    </row>
    <row r="196" spans="1:9" ht="15.95">
      <c r="A196" s="59"/>
      <c r="B196" s="13"/>
      <c r="C196" s="14" t="s">
        <v>67</v>
      </c>
      <c r="D196" s="15" t="s">
        <v>25</v>
      </c>
      <c r="E196" s="60">
        <v>0</v>
      </c>
      <c r="F196" s="16"/>
      <c r="G196" s="60">
        <v>0</v>
      </c>
      <c r="H196" s="16" t="s">
        <v>66</v>
      </c>
      <c r="I196" s="16" t="s">
        <v>68</v>
      </c>
    </row>
    <row r="197" spans="1:9" ht="15.95">
      <c r="A197" s="59"/>
      <c r="B197" s="13"/>
      <c r="C197" s="14" t="s">
        <v>36</v>
      </c>
      <c r="D197" s="15" t="s">
        <v>37</v>
      </c>
      <c r="E197" s="6">
        <v>0</v>
      </c>
      <c r="F197" s="16"/>
      <c r="G197" s="6">
        <v>0</v>
      </c>
      <c r="H197" s="16" t="s">
        <v>66</v>
      </c>
      <c r="I197" s="16"/>
    </row>
    <row r="198" spans="1:9" ht="15.95">
      <c r="A198" s="59"/>
      <c r="B198" s="13"/>
      <c r="C198" s="17" t="s">
        <v>38</v>
      </c>
      <c r="D198" s="18" t="s">
        <v>37</v>
      </c>
      <c r="E198" s="6">
        <v>0</v>
      </c>
      <c r="F198" s="19"/>
      <c r="G198" s="6">
        <v>0</v>
      </c>
      <c r="H198" s="16" t="s">
        <v>66</v>
      </c>
      <c r="I198" s="16"/>
    </row>
    <row r="199" spans="1:9" ht="32.1">
      <c r="A199" s="59"/>
      <c r="B199" s="13" t="s">
        <v>69</v>
      </c>
      <c r="C199" s="17" t="s">
        <v>39</v>
      </c>
      <c r="D199" s="18" t="s">
        <v>37</v>
      </c>
      <c r="E199" s="6">
        <v>0</v>
      </c>
      <c r="F199" s="19"/>
      <c r="G199" s="6">
        <v>0</v>
      </c>
      <c r="H199" s="16" t="s">
        <v>66</v>
      </c>
      <c r="I199" s="16"/>
    </row>
    <row r="200" spans="1:9" ht="15.95">
      <c r="A200" s="59"/>
      <c r="B200" s="13"/>
      <c r="C200" s="13" t="s">
        <v>40</v>
      </c>
      <c r="D200" s="21" t="s">
        <v>37</v>
      </c>
      <c r="E200" s="6">
        <v>0</v>
      </c>
      <c r="F200" s="19"/>
      <c r="G200" s="6">
        <v>0</v>
      </c>
      <c r="H200" s="16" t="s">
        <v>70</v>
      </c>
      <c r="I200" s="16"/>
    </row>
    <row r="201" spans="1:9" ht="15.95">
      <c r="A201" s="61">
        <v>44099</v>
      </c>
      <c r="B201" s="61">
        <v>44105</v>
      </c>
      <c r="C201" s="13" t="s">
        <v>71</v>
      </c>
      <c r="D201" s="21" t="s">
        <v>25</v>
      </c>
      <c r="E201" s="6">
        <v>0</v>
      </c>
      <c r="F201" s="19"/>
      <c r="G201" s="6">
        <v>0</v>
      </c>
      <c r="H201" s="16" t="s">
        <v>66</v>
      </c>
      <c r="I201" s="16" t="s">
        <v>29</v>
      </c>
    </row>
    <row r="202" spans="1:9" ht="15.95">
      <c r="A202" s="61">
        <v>44099</v>
      </c>
      <c r="B202" s="61">
        <v>44105</v>
      </c>
      <c r="C202" s="17" t="s">
        <v>33</v>
      </c>
      <c r="D202" s="18" t="s">
        <v>25</v>
      </c>
      <c r="E202" s="6">
        <v>2500</v>
      </c>
      <c r="F202" s="6"/>
      <c r="G202" s="6">
        <v>2500</v>
      </c>
      <c r="H202" s="16" t="s">
        <v>66</v>
      </c>
      <c r="I202" s="20" t="s">
        <v>77</v>
      </c>
    </row>
    <row r="203" spans="1:9" ht="15.95">
      <c r="A203" s="52"/>
      <c r="B203" s="58"/>
      <c r="C203" s="9" t="s">
        <v>41</v>
      </c>
      <c r="D203" s="10"/>
      <c r="E203" s="3">
        <f>SUM(E204:E204)</f>
        <v>1054.7</v>
      </c>
      <c r="F203" s="11"/>
      <c r="G203" s="3">
        <f>SUM(G204:G204)</f>
        <v>0</v>
      </c>
      <c r="H203" s="11"/>
      <c r="I203" s="12"/>
    </row>
    <row r="204" spans="1:9" ht="15.95">
      <c r="A204" s="61">
        <v>44099</v>
      </c>
      <c r="B204" s="61">
        <v>44109</v>
      </c>
      <c r="C204" s="93" t="s">
        <v>42</v>
      </c>
      <c r="D204" s="86" t="s">
        <v>25</v>
      </c>
      <c r="E204" s="36">
        <v>1054.7</v>
      </c>
      <c r="F204" s="8"/>
      <c r="G204" s="36">
        <v>0</v>
      </c>
      <c r="H204" s="40" t="s">
        <v>66</v>
      </c>
      <c r="I204" s="20" t="s">
        <v>75</v>
      </c>
    </row>
    <row r="205" spans="1:9" ht="15.95">
      <c r="A205" s="52"/>
      <c r="B205" s="58"/>
      <c r="C205" s="9" t="s">
        <v>54</v>
      </c>
      <c r="D205" s="10"/>
      <c r="E205" s="3">
        <v>0</v>
      </c>
      <c r="F205" s="11"/>
      <c r="G205" s="3">
        <v>0</v>
      </c>
      <c r="H205" s="11"/>
      <c r="I205" s="12"/>
    </row>
    <row r="206" spans="1:9" ht="15.95">
      <c r="A206" s="59"/>
      <c r="B206" s="62"/>
      <c r="C206" s="17" t="s">
        <v>55</v>
      </c>
      <c r="D206" s="18" t="s">
        <v>37</v>
      </c>
      <c r="E206" s="6">
        <v>0</v>
      </c>
      <c r="F206" s="19"/>
      <c r="G206" s="6">
        <v>0</v>
      </c>
      <c r="H206" s="16" t="s">
        <v>70</v>
      </c>
      <c r="I206" s="19"/>
    </row>
    <row r="207" spans="1:9" ht="15.95">
      <c r="A207" s="63" t="s">
        <v>60</v>
      </c>
      <c r="B207" s="99" t="s">
        <v>58</v>
      </c>
      <c r="C207" s="100"/>
      <c r="D207" s="101"/>
      <c r="E207" s="98">
        <f>SUM(E192,E194,E203,E205)</f>
        <v>3554.7</v>
      </c>
      <c r="F207" s="98"/>
      <c r="G207" s="98">
        <f>SUM(G192,G194,G203,G205)</f>
        <v>2500</v>
      </c>
      <c r="H207" s="98"/>
      <c r="I207" s="66"/>
    </row>
    <row r="208" spans="1:9" ht="15.95">
      <c r="A208" s="46" t="s">
        <v>88</v>
      </c>
      <c r="B208" s="47" t="s">
        <v>60</v>
      </c>
      <c r="C208" s="48"/>
      <c r="D208" s="49"/>
      <c r="E208" s="50"/>
      <c r="F208" s="50"/>
      <c r="G208" s="50"/>
      <c r="H208" s="50"/>
      <c r="I208" s="50"/>
    </row>
    <row r="209" spans="1:9" ht="14.1">
      <c r="A209" s="51" t="s">
        <v>2</v>
      </c>
      <c r="B209" s="51" t="s">
        <v>3</v>
      </c>
      <c r="C209" s="51" t="s">
        <v>4</v>
      </c>
      <c r="D209" s="51" t="s">
        <v>5</v>
      </c>
      <c r="E209" s="51" t="s">
        <v>6</v>
      </c>
      <c r="F209" s="51" t="s">
        <v>61</v>
      </c>
      <c r="G209" s="51"/>
      <c r="H209" s="51" t="s">
        <v>9</v>
      </c>
      <c r="I209" s="51" t="s">
        <v>62</v>
      </c>
    </row>
    <row r="210" spans="1:9" ht="15.95">
      <c r="A210" s="52"/>
      <c r="B210" s="53"/>
      <c r="C210" s="1" t="s">
        <v>23</v>
      </c>
      <c r="D210" s="2"/>
      <c r="E210" s="3">
        <v>0</v>
      </c>
      <c r="F210" s="4"/>
      <c r="G210" s="3">
        <v>0</v>
      </c>
      <c r="H210" s="4"/>
      <c r="I210" s="12"/>
    </row>
    <row r="211" spans="1:9" ht="15.95">
      <c r="A211" s="52"/>
      <c r="B211" s="54"/>
      <c r="C211" s="55" t="s">
        <v>63</v>
      </c>
      <c r="D211" s="56" t="s">
        <v>25</v>
      </c>
      <c r="E211" s="6">
        <v>0</v>
      </c>
      <c r="F211" s="7"/>
      <c r="G211" s="6">
        <v>0</v>
      </c>
      <c r="H211" s="7" t="s">
        <v>64</v>
      </c>
      <c r="I211" s="57"/>
    </row>
    <row r="212" spans="1:9" ht="15.95">
      <c r="A212" s="52"/>
      <c r="B212" s="58"/>
      <c r="C212" s="9" t="s">
        <v>26</v>
      </c>
      <c r="D212" s="10"/>
      <c r="E212" s="3">
        <f>SUM(E213:E220)</f>
        <v>2500</v>
      </c>
      <c r="F212" s="11"/>
      <c r="G212" s="3">
        <f>SUM(G213:G220)</f>
        <v>2500</v>
      </c>
      <c r="H212" s="11"/>
      <c r="I212" s="12"/>
    </row>
    <row r="213" spans="1:9" ht="15.95">
      <c r="A213" s="59"/>
      <c r="B213" s="13"/>
      <c r="C213" s="14" t="s">
        <v>65</v>
      </c>
      <c r="D213" s="15" t="s">
        <v>25</v>
      </c>
      <c r="E213" s="60">
        <v>0</v>
      </c>
      <c r="F213" s="16"/>
      <c r="G213" s="60">
        <v>0</v>
      </c>
      <c r="H213" s="16" t="s">
        <v>66</v>
      </c>
      <c r="I213" s="16"/>
    </row>
    <row r="214" spans="1:9" ht="15.95">
      <c r="A214" s="59"/>
      <c r="B214" s="13"/>
      <c r="C214" s="14" t="s">
        <v>67</v>
      </c>
      <c r="D214" s="15" t="s">
        <v>25</v>
      </c>
      <c r="E214" s="60">
        <v>0</v>
      </c>
      <c r="F214" s="16"/>
      <c r="G214" s="60">
        <v>0</v>
      </c>
      <c r="H214" s="16" t="s">
        <v>66</v>
      </c>
      <c r="I214" s="16" t="s">
        <v>68</v>
      </c>
    </row>
    <row r="215" spans="1:9" ht="15.95">
      <c r="A215" s="59"/>
      <c r="B215" s="13"/>
      <c r="C215" s="14" t="s">
        <v>36</v>
      </c>
      <c r="D215" s="15" t="s">
        <v>37</v>
      </c>
      <c r="E215" s="6">
        <v>0</v>
      </c>
      <c r="F215" s="16"/>
      <c r="G215" s="6">
        <v>0</v>
      </c>
      <c r="H215" s="16" t="s">
        <v>66</v>
      </c>
      <c r="I215" s="16"/>
    </row>
    <row r="216" spans="1:9" ht="15.95">
      <c r="A216" s="59"/>
      <c r="B216" s="13"/>
      <c r="C216" s="17" t="s">
        <v>38</v>
      </c>
      <c r="D216" s="18" t="s">
        <v>37</v>
      </c>
      <c r="E216" s="6">
        <v>0</v>
      </c>
      <c r="F216" s="19"/>
      <c r="G216" s="6">
        <v>0</v>
      </c>
      <c r="H216" s="16" t="s">
        <v>66</v>
      </c>
      <c r="I216" s="16"/>
    </row>
    <row r="217" spans="1:9" ht="32.1">
      <c r="A217" s="59"/>
      <c r="B217" s="13" t="s">
        <v>69</v>
      </c>
      <c r="C217" s="17" t="s">
        <v>39</v>
      </c>
      <c r="D217" s="18" t="s">
        <v>37</v>
      </c>
      <c r="E217" s="6">
        <v>0</v>
      </c>
      <c r="F217" s="19"/>
      <c r="G217" s="6">
        <v>0</v>
      </c>
      <c r="H217" s="16" t="s">
        <v>66</v>
      </c>
      <c r="I217" s="16"/>
    </row>
    <row r="218" spans="1:9" ht="15.95">
      <c r="A218" s="59"/>
      <c r="B218" s="13"/>
      <c r="C218" s="13" t="s">
        <v>40</v>
      </c>
      <c r="D218" s="21" t="s">
        <v>37</v>
      </c>
      <c r="E218" s="6">
        <v>0</v>
      </c>
      <c r="F218" s="19"/>
      <c r="G218" s="6">
        <v>0</v>
      </c>
      <c r="H218" s="16" t="s">
        <v>70</v>
      </c>
      <c r="I218" s="16"/>
    </row>
    <row r="219" spans="1:9" ht="15.95">
      <c r="A219" s="61">
        <v>44129</v>
      </c>
      <c r="B219" s="61">
        <v>44136</v>
      </c>
      <c r="C219" s="13" t="s">
        <v>71</v>
      </c>
      <c r="D219" s="21" t="s">
        <v>25</v>
      </c>
      <c r="E219" s="6">
        <v>0</v>
      </c>
      <c r="F219" s="19"/>
      <c r="G219" s="6">
        <v>0</v>
      </c>
      <c r="H219" s="16" t="s">
        <v>66</v>
      </c>
      <c r="I219" s="16" t="s">
        <v>29</v>
      </c>
    </row>
    <row r="220" spans="1:9" ht="15.95">
      <c r="A220" s="61">
        <v>44129</v>
      </c>
      <c r="B220" s="61">
        <v>44136</v>
      </c>
      <c r="C220" s="17" t="s">
        <v>33</v>
      </c>
      <c r="D220" s="18" t="s">
        <v>25</v>
      </c>
      <c r="E220" s="6">
        <v>2500</v>
      </c>
      <c r="F220" s="6"/>
      <c r="G220" s="6">
        <v>2500</v>
      </c>
      <c r="H220" s="16" t="s">
        <v>66</v>
      </c>
      <c r="I220" s="20" t="s">
        <v>77</v>
      </c>
    </row>
    <row r="221" spans="1:9" ht="15.95">
      <c r="A221" s="52"/>
      <c r="B221" s="58"/>
      <c r="C221" s="9" t="s">
        <v>41</v>
      </c>
      <c r="D221" s="10"/>
      <c r="E221" s="3">
        <f>SUM(E222:E222)</f>
        <v>1054.7</v>
      </c>
      <c r="F221" s="11"/>
      <c r="G221" s="3">
        <f>SUM(G222:G222)</f>
        <v>0</v>
      </c>
      <c r="H221" s="11"/>
      <c r="I221" s="12"/>
    </row>
    <row r="222" spans="1:9" ht="15.95">
      <c r="A222" s="61">
        <v>44129</v>
      </c>
      <c r="B222" s="61">
        <v>44137</v>
      </c>
      <c r="C222" s="93" t="s">
        <v>42</v>
      </c>
      <c r="D222" s="86" t="s">
        <v>25</v>
      </c>
      <c r="E222" s="36">
        <v>1054.7</v>
      </c>
      <c r="F222" s="8"/>
      <c r="G222" s="36">
        <v>0</v>
      </c>
      <c r="H222" s="40" t="s">
        <v>66</v>
      </c>
      <c r="I222" s="20" t="s">
        <v>75</v>
      </c>
    </row>
    <row r="223" spans="1:9" ht="15.95">
      <c r="A223" s="52"/>
      <c r="B223" s="58"/>
      <c r="C223" s="9" t="s">
        <v>54</v>
      </c>
      <c r="D223" s="10"/>
      <c r="E223" s="3">
        <v>0</v>
      </c>
      <c r="F223" s="11"/>
      <c r="G223" s="3">
        <v>0</v>
      </c>
      <c r="H223" s="11"/>
      <c r="I223" s="12"/>
    </row>
    <row r="224" spans="1:9" ht="15.95">
      <c r="A224" s="59"/>
      <c r="B224" s="62"/>
      <c r="C224" s="17" t="s">
        <v>55</v>
      </c>
      <c r="D224" s="18" t="s">
        <v>37</v>
      </c>
      <c r="E224" s="6">
        <v>0</v>
      </c>
      <c r="F224" s="19"/>
      <c r="G224" s="6">
        <v>0</v>
      </c>
      <c r="H224" s="16" t="s">
        <v>70</v>
      </c>
      <c r="I224" s="19"/>
    </row>
    <row r="225" spans="1:9" ht="15.95">
      <c r="A225" s="63" t="s">
        <v>60</v>
      </c>
      <c r="B225" s="99" t="s">
        <v>58</v>
      </c>
      <c r="C225" s="100"/>
      <c r="D225" s="101"/>
      <c r="E225" s="98">
        <f>SUM(E210,E212,E221,E223)</f>
        <v>3554.7</v>
      </c>
      <c r="F225" s="98"/>
      <c r="G225" s="98">
        <f>SUM(G210,G212,G221,G223)</f>
        <v>2500</v>
      </c>
      <c r="H225" s="98"/>
      <c r="I225" s="66"/>
    </row>
    <row r="226" spans="1:9" ht="15.95">
      <c r="A226" s="46" t="s">
        <v>89</v>
      </c>
      <c r="B226" s="47" t="s">
        <v>60</v>
      </c>
      <c r="C226" s="48"/>
      <c r="D226" s="49"/>
      <c r="E226" s="50"/>
      <c r="F226" s="50"/>
      <c r="G226" s="50"/>
      <c r="H226" s="50"/>
      <c r="I226" s="50"/>
    </row>
    <row r="227" spans="1:9" ht="14.1">
      <c r="A227" s="51" t="s">
        <v>2</v>
      </c>
      <c r="B227" s="51" t="s">
        <v>3</v>
      </c>
      <c r="C227" s="51" t="s">
        <v>4</v>
      </c>
      <c r="D227" s="51" t="s">
        <v>5</v>
      </c>
      <c r="E227" s="51" t="s">
        <v>6</v>
      </c>
      <c r="F227" s="51" t="s">
        <v>61</v>
      </c>
      <c r="G227" s="51"/>
      <c r="H227" s="51" t="s">
        <v>9</v>
      </c>
      <c r="I227" s="51" t="s">
        <v>62</v>
      </c>
    </row>
    <row r="228" spans="1:9" ht="15.95">
      <c r="A228" s="52"/>
      <c r="B228" s="53"/>
      <c r="C228" s="1" t="s">
        <v>23</v>
      </c>
      <c r="D228" s="2"/>
      <c r="E228" s="3">
        <v>0</v>
      </c>
      <c r="F228" s="4"/>
      <c r="G228" s="3">
        <v>0</v>
      </c>
      <c r="H228" s="4"/>
      <c r="I228" s="12"/>
    </row>
    <row r="229" spans="1:9" ht="15.95">
      <c r="A229" s="52"/>
      <c r="B229" s="54"/>
      <c r="C229" s="55" t="s">
        <v>63</v>
      </c>
      <c r="D229" s="56" t="s">
        <v>25</v>
      </c>
      <c r="E229" s="6">
        <v>0</v>
      </c>
      <c r="F229" s="7"/>
      <c r="G229" s="6">
        <v>0</v>
      </c>
      <c r="H229" s="7" t="s">
        <v>64</v>
      </c>
      <c r="I229" s="57"/>
    </row>
    <row r="230" spans="1:9" ht="15.95">
      <c r="A230" s="52"/>
      <c r="B230" s="58"/>
      <c r="C230" s="9" t="s">
        <v>26</v>
      </c>
      <c r="D230" s="10"/>
      <c r="E230" s="3">
        <f>SUM(E231:E238)</f>
        <v>2500</v>
      </c>
      <c r="F230" s="11"/>
      <c r="G230" s="3">
        <f>SUM(G231:G238)</f>
        <v>2500</v>
      </c>
      <c r="H230" s="11"/>
      <c r="I230" s="12"/>
    </row>
    <row r="231" spans="1:9" ht="15.95">
      <c r="A231" s="59"/>
      <c r="B231" s="13"/>
      <c r="C231" s="14" t="s">
        <v>65</v>
      </c>
      <c r="D231" s="15" t="s">
        <v>25</v>
      </c>
      <c r="E231" s="60">
        <v>0</v>
      </c>
      <c r="F231" s="16"/>
      <c r="G231" s="60">
        <v>0</v>
      </c>
      <c r="H231" s="16" t="s">
        <v>66</v>
      </c>
      <c r="I231" s="16"/>
    </row>
    <row r="232" spans="1:9" ht="15.95">
      <c r="A232" s="59"/>
      <c r="B232" s="13"/>
      <c r="C232" s="14" t="s">
        <v>67</v>
      </c>
      <c r="D232" s="15" t="s">
        <v>25</v>
      </c>
      <c r="E232" s="60">
        <v>0</v>
      </c>
      <c r="F232" s="16"/>
      <c r="G232" s="60">
        <v>0</v>
      </c>
      <c r="H232" s="16" t="s">
        <v>66</v>
      </c>
      <c r="I232" s="16" t="s">
        <v>68</v>
      </c>
    </row>
    <row r="233" spans="1:9" ht="15.95">
      <c r="A233" s="59"/>
      <c r="B233" s="13"/>
      <c r="C233" s="14" t="s">
        <v>36</v>
      </c>
      <c r="D233" s="15" t="s">
        <v>37</v>
      </c>
      <c r="E233" s="6">
        <v>0</v>
      </c>
      <c r="F233" s="16"/>
      <c r="G233" s="6">
        <v>0</v>
      </c>
      <c r="H233" s="16" t="s">
        <v>66</v>
      </c>
      <c r="I233" s="16"/>
    </row>
    <row r="234" spans="1:9" ht="15.95">
      <c r="A234" s="59"/>
      <c r="B234" s="13"/>
      <c r="C234" s="17" t="s">
        <v>38</v>
      </c>
      <c r="D234" s="18" t="s">
        <v>37</v>
      </c>
      <c r="E234" s="6">
        <v>0</v>
      </c>
      <c r="F234" s="19"/>
      <c r="G234" s="6">
        <v>0</v>
      </c>
      <c r="H234" s="16" t="s">
        <v>66</v>
      </c>
      <c r="I234" s="16"/>
    </row>
    <row r="235" spans="1:9" ht="32.1">
      <c r="A235" s="59"/>
      <c r="B235" s="13" t="s">
        <v>69</v>
      </c>
      <c r="C235" s="17" t="s">
        <v>39</v>
      </c>
      <c r="D235" s="18" t="s">
        <v>37</v>
      </c>
      <c r="E235" s="6">
        <v>0</v>
      </c>
      <c r="F235" s="19"/>
      <c r="G235" s="6">
        <v>0</v>
      </c>
      <c r="H235" s="16" t="s">
        <v>66</v>
      </c>
      <c r="I235" s="16"/>
    </row>
    <row r="236" spans="1:9" ht="15.95">
      <c r="A236" s="59"/>
      <c r="B236" s="13"/>
      <c r="C236" s="13" t="s">
        <v>40</v>
      </c>
      <c r="D236" s="21" t="s">
        <v>37</v>
      </c>
      <c r="E236" s="6">
        <v>0</v>
      </c>
      <c r="F236" s="19"/>
      <c r="G236" s="6">
        <v>0</v>
      </c>
      <c r="H236" s="16" t="s">
        <v>70</v>
      </c>
      <c r="I236" s="16"/>
    </row>
    <row r="237" spans="1:9" ht="15.95">
      <c r="A237" s="61">
        <v>44160</v>
      </c>
      <c r="B237" s="61">
        <v>44166</v>
      </c>
      <c r="C237" s="13" t="s">
        <v>71</v>
      </c>
      <c r="D237" s="21" t="s">
        <v>25</v>
      </c>
      <c r="E237" s="6">
        <v>0</v>
      </c>
      <c r="F237" s="19"/>
      <c r="G237" s="6">
        <v>0</v>
      </c>
      <c r="H237" s="16" t="s">
        <v>66</v>
      </c>
      <c r="I237" s="16" t="s">
        <v>29</v>
      </c>
    </row>
    <row r="238" spans="1:9" ht="15.95">
      <c r="A238" s="61">
        <v>44160</v>
      </c>
      <c r="B238" s="61">
        <v>44166</v>
      </c>
      <c r="C238" s="17" t="s">
        <v>33</v>
      </c>
      <c r="D238" s="18" t="s">
        <v>25</v>
      </c>
      <c r="E238" s="6">
        <v>2500</v>
      </c>
      <c r="F238" s="6"/>
      <c r="G238" s="6">
        <v>2500</v>
      </c>
      <c r="H238" s="16" t="s">
        <v>66</v>
      </c>
      <c r="I238" s="20" t="s">
        <v>77</v>
      </c>
    </row>
    <row r="239" spans="1:9" ht="15.95">
      <c r="A239" s="52"/>
      <c r="B239" s="58"/>
      <c r="C239" s="9" t="s">
        <v>41</v>
      </c>
      <c r="D239" s="10"/>
      <c r="E239" s="3">
        <f>SUM(E240:E243)</f>
        <v>3569.7</v>
      </c>
      <c r="F239" s="11"/>
      <c r="G239" s="3">
        <f>SUM(G240:G243)</f>
        <v>2515</v>
      </c>
      <c r="H239" s="11"/>
      <c r="I239" s="12"/>
    </row>
    <row r="240" spans="1:9" ht="15.95">
      <c r="A240" s="61">
        <v>44160</v>
      </c>
      <c r="B240" s="94">
        <v>44177</v>
      </c>
      <c r="C240" s="93" t="s">
        <v>46</v>
      </c>
      <c r="D240" s="86" t="s">
        <v>25</v>
      </c>
      <c r="E240" s="36">
        <v>2515</v>
      </c>
      <c r="F240" s="8"/>
      <c r="G240" s="36">
        <v>2515</v>
      </c>
      <c r="H240" s="40"/>
      <c r="I240" s="5"/>
    </row>
    <row r="241" spans="1:9" ht="15.95">
      <c r="A241" s="61">
        <v>44160</v>
      </c>
      <c r="B241" s="94">
        <v>44179</v>
      </c>
      <c r="C241" s="93" t="s">
        <v>42</v>
      </c>
      <c r="D241" s="86" t="s">
        <v>25</v>
      </c>
      <c r="E241" s="36">
        <v>1054.7</v>
      </c>
      <c r="F241" s="8"/>
      <c r="G241" s="36">
        <v>0</v>
      </c>
      <c r="H241" s="40" t="s">
        <v>66</v>
      </c>
      <c r="I241" s="20" t="s">
        <v>75</v>
      </c>
    </row>
    <row r="242" spans="1:9" ht="15.95">
      <c r="A242" s="59"/>
      <c r="B242" s="62"/>
      <c r="C242" s="17" t="s">
        <v>52</v>
      </c>
      <c r="D242" s="18" t="s">
        <v>37</v>
      </c>
      <c r="E242" s="6">
        <v>0</v>
      </c>
      <c r="F242" s="19"/>
      <c r="G242" s="6">
        <v>0</v>
      </c>
      <c r="H242" s="16" t="s">
        <v>70</v>
      </c>
      <c r="I242" s="12"/>
    </row>
    <row r="243" spans="1:9" ht="15.95">
      <c r="A243" s="59"/>
      <c r="B243" s="62"/>
      <c r="C243" s="17" t="s">
        <v>53</v>
      </c>
      <c r="D243" s="18" t="s">
        <v>37</v>
      </c>
      <c r="E243" s="6">
        <v>0</v>
      </c>
      <c r="F243" s="19"/>
      <c r="G243" s="6">
        <v>0</v>
      </c>
      <c r="H243" s="16" t="s">
        <v>70</v>
      </c>
      <c r="I243" s="57"/>
    </row>
    <row r="244" spans="1:9" ht="15.95">
      <c r="A244" s="52"/>
      <c r="B244" s="58"/>
      <c r="C244" s="9" t="s">
        <v>54</v>
      </c>
      <c r="D244" s="10"/>
      <c r="E244" s="3">
        <v>0</v>
      </c>
      <c r="F244" s="11"/>
      <c r="G244" s="3">
        <v>0</v>
      </c>
      <c r="H244" s="11"/>
      <c r="I244" s="12"/>
    </row>
    <row r="245" spans="1:9" ht="15.95">
      <c r="A245" s="59"/>
      <c r="B245" s="62"/>
      <c r="C245" s="17" t="s">
        <v>55</v>
      </c>
      <c r="D245" s="18" t="s">
        <v>37</v>
      </c>
      <c r="E245" s="6">
        <v>0</v>
      </c>
      <c r="F245" s="19"/>
      <c r="G245" s="6">
        <v>0</v>
      </c>
      <c r="H245" s="16" t="s">
        <v>70</v>
      </c>
      <c r="I245" s="19"/>
    </row>
    <row r="246" spans="1:9" ht="15.95">
      <c r="A246" s="63" t="s">
        <v>60</v>
      </c>
      <c r="B246" s="99" t="s">
        <v>58</v>
      </c>
      <c r="C246" s="100"/>
      <c r="D246" s="101"/>
      <c r="E246" s="98">
        <f>SUM(E228,E230,E239,E244)</f>
        <v>6069.7</v>
      </c>
      <c r="F246" s="98"/>
      <c r="G246" s="98">
        <f>SUM(G228,G230,G239,G244)</f>
        <v>5015</v>
      </c>
      <c r="H246" s="98"/>
      <c r="I246" s="66"/>
    </row>
    <row r="247" spans="1:9" ht="15.95">
      <c r="A247" s="63"/>
      <c r="B247" s="22"/>
      <c r="C247" s="64"/>
      <c r="D247" s="65"/>
      <c r="E247" s="66"/>
      <c r="F247" s="66"/>
      <c r="G247" s="66"/>
      <c r="H247" s="66"/>
      <c r="I247" s="66"/>
    </row>
    <row r="248" spans="1:9" ht="15.95">
      <c r="A248" s="67"/>
      <c r="B248" s="68" t="s">
        <v>60</v>
      </c>
      <c r="C248" s="67" t="s">
        <v>90</v>
      </c>
      <c r="D248" s="69"/>
      <c r="E248" s="70" t="s">
        <v>6</v>
      </c>
      <c r="F248" s="70" t="s">
        <v>61</v>
      </c>
      <c r="G248" s="118"/>
      <c r="H248" s="71"/>
      <c r="I248" s="71"/>
    </row>
    <row r="249" spans="1:9" ht="15.95">
      <c r="A249" s="89"/>
      <c r="B249" s="87"/>
      <c r="C249" s="90" t="s">
        <v>91</v>
      </c>
      <c r="D249" s="88"/>
      <c r="E249" s="91">
        <f>E8</f>
        <v>11400</v>
      </c>
      <c r="F249" s="117">
        <f>F8</f>
        <v>0</v>
      </c>
      <c r="G249" s="91">
        <f>G8</f>
        <v>0</v>
      </c>
      <c r="H249" s="92"/>
      <c r="I249" s="92"/>
    </row>
    <row r="250" spans="1:9" ht="15.95">
      <c r="A250" s="89"/>
      <c r="B250" s="87"/>
      <c r="C250" s="90" t="s">
        <v>92</v>
      </c>
      <c r="D250" s="88"/>
      <c r="E250" s="91">
        <f>E13</f>
        <v>2500</v>
      </c>
      <c r="F250" s="91">
        <f>F13</f>
        <v>0</v>
      </c>
      <c r="G250" s="91">
        <f>G13</f>
        <v>0</v>
      </c>
      <c r="H250" s="92"/>
      <c r="I250" s="92"/>
    </row>
    <row r="251" spans="1:9" ht="15.95">
      <c r="A251" s="89"/>
      <c r="B251" s="87"/>
      <c r="C251" s="90" t="s">
        <v>22</v>
      </c>
      <c r="D251" s="88"/>
      <c r="E251" s="91">
        <f>E15</f>
        <v>2000</v>
      </c>
      <c r="F251" s="91">
        <f>F15</f>
        <v>0</v>
      </c>
      <c r="G251" s="91">
        <f>G15</f>
        <v>0</v>
      </c>
      <c r="H251" s="92"/>
      <c r="I251" s="92"/>
    </row>
    <row r="252" spans="1:9" ht="15.95">
      <c r="A252" s="89"/>
      <c r="B252" s="87"/>
      <c r="C252" s="96" t="s">
        <v>27</v>
      </c>
      <c r="D252" s="95"/>
      <c r="E252" s="97">
        <v>2000</v>
      </c>
      <c r="F252" s="115">
        <f>F20</f>
        <v>0</v>
      </c>
      <c r="G252" s="97">
        <v>0</v>
      </c>
      <c r="H252" s="92"/>
      <c r="I252" s="92"/>
    </row>
    <row r="253" spans="1:9" ht="15.95">
      <c r="A253" s="72"/>
      <c r="B253" s="64"/>
      <c r="C253" s="22" t="s">
        <v>59</v>
      </c>
      <c r="D253" s="65"/>
      <c r="E253" s="73">
        <f>E61</f>
        <v>7054.7</v>
      </c>
      <c r="F253" s="73">
        <f>F61</f>
        <v>7054.7</v>
      </c>
      <c r="G253" s="73">
        <f>G61</f>
        <v>7054.7</v>
      </c>
      <c r="H253" s="74"/>
      <c r="I253" s="74"/>
    </row>
    <row r="254" spans="1:9" ht="15.95">
      <c r="A254" s="72"/>
      <c r="B254" s="64"/>
      <c r="C254" s="22" t="s">
        <v>76</v>
      </c>
      <c r="D254" s="65"/>
      <c r="E254" s="73">
        <f>E80</f>
        <v>4185.05</v>
      </c>
      <c r="F254" s="73">
        <f>F80</f>
        <v>4185.05</v>
      </c>
      <c r="G254" s="73">
        <f>G80</f>
        <v>4185.05</v>
      </c>
      <c r="H254" s="74"/>
      <c r="I254" s="74"/>
    </row>
    <row r="255" spans="1:9" ht="15.95">
      <c r="A255" s="72"/>
      <c r="B255" s="64"/>
      <c r="C255" s="22" t="s">
        <v>79</v>
      </c>
      <c r="D255" s="65"/>
      <c r="E255" s="73">
        <f>E97</f>
        <v>6000</v>
      </c>
      <c r="F255" s="73">
        <f>F97</f>
        <v>6000</v>
      </c>
      <c r="G255" s="73">
        <f>G97</f>
        <v>6000</v>
      </c>
      <c r="H255" s="74"/>
      <c r="I255" s="74"/>
    </row>
    <row r="256" spans="1:9" ht="15.95">
      <c r="A256" s="72"/>
      <c r="B256" s="64"/>
      <c r="C256" s="22" t="s">
        <v>80</v>
      </c>
      <c r="D256" s="65"/>
      <c r="E256" s="73">
        <f>E116</f>
        <v>2500</v>
      </c>
      <c r="F256" s="73">
        <f>F116</f>
        <v>0</v>
      </c>
      <c r="G256" s="73">
        <f>G116</f>
        <v>2500</v>
      </c>
      <c r="H256" s="74"/>
      <c r="I256" s="74"/>
    </row>
    <row r="257" spans="1:9" ht="15.95">
      <c r="A257" s="72"/>
      <c r="B257" s="64"/>
      <c r="C257" s="22" t="s">
        <v>83</v>
      </c>
      <c r="D257" s="65"/>
      <c r="E257" s="73">
        <f>E134</f>
        <v>3130.35</v>
      </c>
      <c r="F257" s="73">
        <f>F134</f>
        <v>0</v>
      </c>
      <c r="G257" s="73">
        <f>G134</f>
        <v>2500</v>
      </c>
      <c r="H257" s="74"/>
      <c r="I257" s="74"/>
    </row>
    <row r="258" spans="1:9" ht="15.95">
      <c r="A258" s="72"/>
      <c r="B258" s="64"/>
      <c r="C258" s="22" t="s">
        <v>84</v>
      </c>
      <c r="D258" s="65"/>
      <c r="E258" s="73">
        <f>E151</f>
        <v>6000</v>
      </c>
      <c r="F258" s="73">
        <f>F151</f>
        <v>0</v>
      </c>
      <c r="G258" s="73">
        <f>G151</f>
        <v>2500</v>
      </c>
      <c r="H258" s="74"/>
      <c r="I258" s="74"/>
    </row>
    <row r="259" spans="1:9" ht="15.95">
      <c r="A259" s="72"/>
      <c r="B259" s="64"/>
      <c r="C259" s="22" t="s">
        <v>85</v>
      </c>
      <c r="D259" s="65"/>
      <c r="E259" s="73">
        <f>E171</f>
        <v>3554.7</v>
      </c>
      <c r="F259" s="73">
        <f>F171</f>
        <v>0</v>
      </c>
      <c r="G259" s="73">
        <f>G171</f>
        <v>2500</v>
      </c>
      <c r="H259" s="74"/>
      <c r="I259" s="74"/>
    </row>
    <row r="260" spans="1:9" ht="15.95">
      <c r="A260" s="72"/>
      <c r="B260" s="64"/>
      <c r="C260" s="22" t="s">
        <v>93</v>
      </c>
      <c r="D260" s="65"/>
      <c r="E260" s="73">
        <f>E189</f>
        <v>3554.7</v>
      </c>
      <c r="F260" s="73">
        <f>F189</f>
        <v>0</v>
      </c>
      <c r="G260" s="73">
        <f>G189</f>
        <v>2500</v>
      </c>
      <c r="H260" s="74"/>
      <c r="I260" s="74"/>
    </row>
    <row r="261" spans="1:9" ht="15.95">
      <c r="A261" s="72"/>
      <c r="B261" s="64"/>
      <c r="C261" s="22" t="s">
        <v>94</v>
      </c>
      <c r="D261" s="65"/>
      <c r="E261" s="73">
        <f>E207</f>
        <v>3554.7</v>
      </c>
      <c r="F261" s="73">
        <f>F207</f>
        <v>0</v>
      </c>
      <c r="G261" s="73">
        <f>G207</f>
        <v>2500</v>
      </c>
      <c r="H261" s="74"/>
      <c r="I261" s="74"/>
    </row>
    <row r="262" spans="1:9" ht="15.95">
      <c r="A262" s="72"/>
      <c r="B262" s="64"/>
      <c r="C262" s="22" t="s">
        <v>95</v>
      </c>
      <c r="D262" s="65"/>
      <c r="E262" s="73">
        <f>E225</f>
        <v>3554.7</v>
      </c>
      <c r="F262" s="73">
        <f>F225</f>
        <v>0</v>
      </c>
      <c r="G262" s="73">
        <f>G225</f>
        <v>2500</v>
      </c>
      <c r="H262" s="74"/>
      <c r="I262" s="74"/>
    </row>
    <row r="263" spans="1:9" ht="15.95">
      <c r="A263" s="72"/>
      <c r="B263" s="64"/>
      <c r="C263" s="22" t="s">
        <v>96</v>
      </c>
      <c r="D263" s="65"/>
      <c r="E263" s="73">
        <f>E246</f>
        <v>6069.7</v>
      </c>
      <c r="F263" s="73">
        <f>F246</f>
        <v>0</v>
      </c>
      <c r="G263" s="73">
        <f>G246</f>
        <v>5015</v>
      </c>
      <c r="H263" s="74"/>
      <c r="I263" s="74"/>
    </row>
    <row r="264" spans="1:9" ht="15.95">
      <c r="A264" s="72"/>
      <c r="B264" s="64"/>
      <c r="C264" s="22"/>
      <c r="D264" s="75" t="s">
        <v>97</v>
      </c>
      <c r="E264" s="76">
        <f>SUM(E249:E263)</f>
        <v>67058.599999999991</v>
      </c>
      <c r="F264" s="76">
        <f>SUM(F249:F263)</f>
        <v>17239.75</v>
      </c>
      <c r="G264" s="76">
        <f>SUM(G249:G263)</f>
        <v>39754.75</v>
      </c>
      <c r="H264" s="74"/>
      <c r="I264" s="74"/>
    </row>
    <row r="265" spans="1:9" ht="15.95">
      <c r="A265" s="72"/>
      <c r="B265" s="64"/>
      <c r="C265" s="22"/>
      <c r="D265" s="65"/>
      <c r="E265" s="77"/>
      <c r="F265" s="74"/>
      <c r="G265" s="74"/>
      <c r="H265" s="74"/>
      <c r="I265" s="74"/>
    </row>
    <row r="266" spans="1:9" ht="15.95">
      <c r="A266" s="72"/>
      <c r="B266" s="64"/>
      <c r="C266" s="30" t="s">
        <v>11</v>
      </c>
      <c r="D266" s="31"/>
      <c r="E266" s="3">
        <v>75000</v>
      </c>
      <c r="F266" s="3"/>
      <c r="G266" s="3"/>
      <c r="H266" s="78"/>
      <c r="I266" s="74"/>
    </row>
    <row r="267" spans="1:9" ht="15.95">
      <c r="A267" s="79"/>
      <c r="B267" s="80"/>
      <c r="C267" s="32" t="s">
        <v>12</v>
      </c>
      <c r="D267" s="81">
        <v>0.9</v>
      </c>
      <c r="E267" s="33">
        <f>E266*0.9</f>
        <v>67500</v>
      </c>
      <c r="F267" s="33"/>
      <c r="G267" s="33"/>
      <c r="H267" s="74"/>
      <c r="I267" s="74"/>
    </row>
    <row r="268" spans="1:9" ht="15.95">
      <c r="A268" s="32"/>
      <c r="B268" s="29"/>
      <c r="C268" s="32" t="s">
        <v>13</v>
      </c>
      <c r="D268" s="81">
        <v>0.1</v>
      </c>
      <c r="E268" s="33">
        <f>E266*0.1</f>
        <v>7500</v>
      </c>
      <c r="F268" s="6"/>
      <c r="G268" s="6"/>
      <c r="H268" s="82"/>
      <c r="I268" s="74"/>
    </row>
    <row r="269" spans="1:9" ht="15.95">
      <c r="A269" s="72"/>
      <c r="B269" s="64"/>
      <c r="C269" s="75" t="s">
        <v>98</v>
      </c>
      <c r="D269" s="65"/>
      <c r="E269" s="83">
        <f>E264</f>
        <v>67058.599999999991</v>
      </c>
      <c r="F269" s="84">
        <v>0</v>
      </c>
      <c r="G269" s="84"/>
      <c r="H269" s="82"/>
      <c r="I269" s="74"/>
    </row>
  </sheetData>
  <pageMargins left="0.7" right="0.7" top="0.75" bottom="0.75" header="0.3" footer="0.3"/>
  <pageSetup scale="5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79CA51F1130547AD12104B42A77706" ma:contentTypeVersion="12" ma:contentTypeDescription="Create a new document." ma:contentTypeScope="" ma:versionID="11192569e5d4da20ad7a3f65894f9720">
  <xsd:schema xmlns:xsd="http://www.w3.org/2001/XMLSchema" xmlns:xs="http://www.w3.org/2001/XMLSchema" xmlns:p="http://schemas.microsoft.com/office/2006/metadata/properties" xmlns:ns2="1893557f-66f0-4bd8-aec2-53e2b8d0e6ba" xmlns:ns3="92d3a81e-18c0-4964-8ba1-ce74168bfae8" targetNamespace="http://schemas.microsoft.com/office/2006/metadata/properties" ma:root="true" ma:fieldsID="c05886290eb2725dd4dcd2f441c06830" ns2:_="" ns3:_="">
    <xsd:import namespace="1893557f-66f0-4bd8-aec2-53e2b8d0e6ba"/>
    <xsd:import namespace="92d3a81e-18c0-4964-8ba1-ce74168bf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3557f-66f0-4bd8-aec2-53e2b8d0e6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3a81e-18c0-4964-8ba1-ce74168bf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2AC09-3980-4204-B87D-851B464CAC01}"/>
</file>

<file path=customXml/itemProps2.xml><?xml version="1.0" encoding="utf-8"?>
<ds:datastoreItem xmlns:ds="http://schemas.openxmlformats.org/officeDocument/2006/customXml" ds:itemID="{33023E9F-6E11-4A7A-A63C-2159E0770274}"/>
</file>

<file path=customXml/itemProps3.xml><?xml version="1.0" encoding="utf-8"?>
<ds:datastoreItem xmlns:ds="http://schemas.openxmlformats.org/officeDocument/2006/customXml" ds:itemID="{43FB590F-6C11-452F-A365-EF96CFDB07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Le</dc:creator>
  <cp:keywords/>
  <dc:description/>
  <cp:lastModifiedBy>John Le</cp:lastModifiedBy>
  <cp:revision/>
  <dcterms:created xsi:type="dcterms:W3CDTF">2017-11-15T20:59:33Z</dcterms:created>
  <dcterms:modified xsi:type="dcterms:W3CDTF">2020-04-06T21:20:52Z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0x010100B179CA51F1130547AD12104B42A77706</vt:lpwstr>
  </property>
  <property fmtid="{D5CDD505-2E9C-101B-9397-08002B2CF9AE}" pid="3" name="Order">
    <vt:r8>3130200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AuthorIds_UIVersion_20480">
    <vt:lpwstr>13</vt:lpwstr>
  </property>
</Properties>
</file>